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bcockC\Desktop\Past Elections\"/>
    </mc:Choice>
  </mc:AlternateContent>
  <bookViews>
    <workbookView xWindow="0" yWindow="0" windowWidth="21570" windowHeight="10215" activeTab="10"/>
  </bookViews>
  <sheets>
    <sheet name="State Supreme Court" sheetId="4" r:id="rId1"/>
    <sheet name="County Executive" sheetId="8" r:id="rId2"/>
    <sheet name="County Clerk" sheetId="9" r:id="rId3"/>
    <sheet name="County Legislators" sheetId="1" r:id="rId4"/>
    <sheet name="Dunkirk City" sheetId="2" r:id="rId5"/>
    <sheet name="Jamestown City" sheetId="3" r:id="rId6"/>
    <sheet name="Towns" sheetId="10" r:id="rId7"/>
    <sheet name="Village" sheetId="11" r:id="rId8"/>
    <sheet name="Prop One" sheetId="5" r:id="rId9"/>
    <sheet name="Prop Two" sheetId="6" r:id="rId10"/>
    <sheet name="Prop Three" sheetId="7" r:id="rId11"/>
  </sheets>
  <calcPr calcId="162913"/>
</workbook>
</file>

<file path=xl/calcChain.xml><?xml version="1.0" encoding="utf-8"?>
<calcChain xmlns="http://schemas.openxmlformats.org/spreadsheetml/2006/main">
  <c r="B3" i="6" l="1"/>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O113" i="4"/>
  <c r="N113" i="4"/>
  <c r="M113" i="4"/>
  <c r="L113" i="4"/>
  <c r="K113" i="4"/>
  <c r="J113" i="4"/>
  <c r="I113" i="4"/>
  <c r="G113" i="4"/>
  <c r="F113" i="4"/>
  <c r="E113" i="4"/>
  <c r="D113" i="4"/>
  <c r="B93" i="4"/>
  <c r="B83" i="4"/>
  <c r="B74" i="4"/>
  <c r="B65" i="4"/>
  <c r="B14" i="4"/>
  <c r="H112" i="4"/>
  <c r="H111" i="4"/>
  <c r="H110" i="4"/>
  <c r="H109" i="4"/>
  <c r="H108" i="4"/>
  <c r="H107" i="4"/>
  <c r="H106" i="4"/>
  <c r="H105" i="4"/>
  <c r="H104" i="4"/>
  <c r="B104" i="4" s="1"/>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56" i="4"/>
  <c r="H55" i="4"/>
  <c r="H54" i="4"/>
  <c r="H53" i="4"/>
  <c r="H52" i="4"/>
  <c r="H51" i="4"/>
  <c r="H50" i="4"/>
  <c r="H49" i="4"/>
  <c r="H48" i="4"/>
  <c r="B48" i="4" s="1"/>
  <c r="H47" i="4"/>
  <c r="H46" i="4"/>
  <c r="H45" i="4"/>
  <c r="H44" i="4"/>
  <c r="H43" i="4"/>
  <c r="H42" i="4"/>
  <c r="H41" i="4"/>
  <c r="H40" i="4"/>
  <c r="B40" i="4" s="1"/>
  <c r="H39" i="4"/>
  <c r="H38" i="4"/>
  <c r="H37" i="4"/>
  <c r="H36" i="4"/>
  <c r="H35" i="4"/>
  <c r="H34" i="4"/>
  <c r="H33" i="4"/>
  <c r="H32" i="4"/>
  <c r="B32" i="4" s="1"/>
  <c r="H31" i="4"/>
  <c r="H30" i="4"/>
  <c r="H29" i="4"/>
  <c r="H28" i="4"/>
  <c r="H27" i="4"/>
  <c r="H26" i="4"/>
  <c r="H25" i="4"/>
  <c r="H24" i="4"/>
  <c r="B24" i="4" s="1"/>
  <c r="H23" i="4"/>
  <c r="H22" i="4"/>
  <c r="H21" i="4"/>
  <c r="H20" i="4"/>
  <c r="H19" i="4"/>
  <c r="H18" i="4"/>
  <c r="H17" i="4"/>
  <c r="H16" i="4"/>
  <c r="H15" i="4"/>
  <c r="H14" i="4"/>
  <c r="H13" i="4"/>
  <c r="H12" i="4"/>
  <c r="H11" i="4"/>
  <c r="H10" i="4"/>
  <c r="H9" i="4"/>
  <c r="H8" i="4"/>
  <c r="H7" i="4"/>
  <c r="H6" i="4"/>
  <c r="H5" i="4"/>
  <c r="C112" i="4"/>
  <c r="B112" i="4" s="1"/>
  <c r="C111" i="4"/>
  <c r="B111" i="4" s="1"/>
  <c r="C110" i="4"/>
  <c r="B110" i="4" s="1"/>
  <c r="C109" i="4"/>
  <c r="B109" i="4" s="1"/>
  <c r="C108" i="4"/>
  <c r="C107" i="4"/>
  <c r="B107" i="4" s="1"/>
  <c r="C106" i="4"/>
  <c r="B106" i="4" s="1"/>
  <c r="C105" i="4"/>
  <c r="B105" i="4" s="1"/>
  <c r="C104" i="4"/>
  <c r="C103" i="4"/>
  <c r="B103" i="4" s="1"/>
  <c r="C102" i="4"/>
  <c r="B102" i="4" s="1"/>
  <c r="C101" i="4"/>
  <c r="B101" i="4" s="1"/>
  <c r="C100" i="4"/>
  <c r="C99" i="4"/>
  <c r="B99" i="4" s="1"/>
  <c r="C98" i="4"/>
  <c r="B98" i="4" s="1"/>
  <c r="C97" i="4"/>
  <c r="B97" i="4" s="1"/>
  <c r="C96" i="4"/>
  <c r="B96" i="4" s="1"/>
  <c r="C95" i="4"/>
  <c r="B95" i="4" s="1"/>
  <c r="C94" i="4"/>
  <c r="C93" i="4"/>
  <c r="C92" i="4"/>
  <c r="C91" i="4"/>
  <c r="B91" i="4" s="1"/>
  <c r="C90" i="4"/>
  <c r="B90" i="4" s="1"/>
  <c r="C89" i="4"/>
  <c r="B89" i="4" s="1"/>
  <c r="C88" i="4"/>
  <c r="B88" i="4" s="1"/>
  <c r="C87" i="4"/>
  <c r="B87" i="4" s="1"/>
  <c r="C86" i="4"/>
  <c r="B86" i="4" s="1"/>
  <c r="C85" i="4"/>
  <c r="B85" i="4" s="1"/>
  <c r="C84" i="4"/>
  <c r="B84" i="4" s="1"/>
  <c r="C83" i="4"/>
  <c r="C82" i="4"/>
  <c r="B82" i="4" s="1"/>
  <c r="C81" i="4"/>
  <c r="B81" i="4" s="1"/>
  <c r="C80" i="4"/>
  <c r="C79" i="4"/>
  <c r="B79" i="4" s="1"/>
  <c r="C78" i="4"/>
  <c r="B78" i="4" s="1"/>
  <c r="C77" i="4"/>
  <c r="B77" i="4" s="1"/>
  <c r="C76" i="4"/>
  <c r="B76" i="4" s="1"/>
  <c r="C75" i="4"/>
  <c r="B75" i="4" s="1"/>
  <c r="C74" i="4"/>
  <c r="C73" i="4"/>
  <c r="B73" i="4" s="1"/>
  <c r="C72" i="4"/>
  <c r="B72" i="4" s="1"/>
  <c r="C71" i="4"/>
  <c r="B71" i="4" s="1"/>
  <c r="C70" i="4"/>
  <c r="C69" i="4"/>
  <c r="B69" i="4" s="1"/>
  <c r="C68" i="4"/>
  <c r="B68" i="4" s="1"/>
  <c r="C67" i="4"/>
  <c r="B67" i="4" s="1"/>
  <c r="C66" i="4"/>
  <c r="B66" i="4" s="1"/>
  <c r="C65" i="4"/>
  <c r="C56" i="4"/>
  <c r="B56" i="4" s="1"/>
  <c r="C55" i="4"/>
  <c r="B55" i="4" s="1"/>
  <c r="C54" i="4"/>
  <c r="B54" i="4" s="1"/>
  <c r="C53" i="4"/>
  <c r="B53" i="4" s="1"/>
  <c r="C52" i="4"/>
  <c r="B52" i="4" s="1"/>
  <c r="C51" i="4"/>
  <c r="B51" i="4" s="1"/>
  <c r="C50" i="4"/>
  <c r="B50" i="4" s="1"/>
  <c r="C49" i="4"/>
  <c r="B49" i="4" s="1"/>
  <c r="C48" i="4"/>
  <c r="C47" i="4"/>
  <c r="B47" i="4" s="1"/>
  <c r="C46" i="4"/>
  <c r="B46" i="4" s="1"/>
  <c r="C45" i="4"/>
  <c r="B45" i="4" s="1"/>
  <c r="C44" i="4"/>
  <c r="B44" i="4" s="1"/>
  <c r="C43" i="4"/>
  <c r="B43" i="4" s="1"/>
  <c r="C42" i="4"/>
  <c r="B42" i="4" s="1"/>
  <c r="C41" i="4"/>
  <c r="B41" i="4" s="1"/>
  <c r="C40" i="4"/>
  <c r="C39" i="4"/>
  <c r="B39" i="4" s="1"/>
  <c r="C38" i="4"/>
  <c r="B38" i="4" s="1"/>
  <c r="C37" i="4"/>
  <c r="B37" i="4" s="1"/>
  <c r="C36" i="4"/>
  <c r="B36" i="4" s="1"/>
  <c r="C35" i="4"/>
  <c r="B35" i="4" s="1"/>
  <c r="C34" i="4"/>
  <c r="B34" i="4" s="1"/>
  <c r="C33" i="4"/>
  <c r="B33" i="4" s="1"/>
  <c r="C32" i="4"/>
  <c r="C31" i="4"/>
  <c r="B31" i="4" s="1"/>
  <c r="C30" i="4"/>
  <c r="B30" i="4" s="1"/>
  <c r="C29" i="4"/>
  <c r="B29" i="4" s="1"/>
  <c r="C28" i="4"/>
  <c r="B28" i="4" s="1"/>
  <c r="C27" i="4"/>
  <c r="B27" i="4" s="1"/>
  <c r="C26" i="4"/>
  <c r="B26" i="4" s="1"/>
  <c r="C25" i="4"/>
  <c r="B25" i="4" s="1"/>
  <c r="C24" i="4"/>
  <c r="C23" i="4"/>
  <c r="B23" i="4" s="1"/>
  <c r="C22" i="4"/>
  <c r="B22" i="4" s="1"/>
  <c r="C21" i="4"/>
  <c r="B21" i="4" s="1"/>
  <c r="C20" i="4"/>
  <c r="B20" i="4" s="1"/>
  <c r="C19" i="4"/>
  <c r="B19" i="4" s="1"/>
  <c r="C18" i="4"/>
  <c r="B18" i="4" s="1"/>
  <c r="C17" i="4"/>
  <c r="B17" i="4" s="1"/>
  <c r="C16" i="4"/>
  <c r="B16" i="4" s="1"/>
  <c r="C15" i="4"/>
  <c r="B15" i="4" s="1"/>
  <c r="C14" i="4"/>
  <c r="C13" i="4"/>
  <c r="B13" i="4" s="1"/>
  <c r="C12" i="4"/>
  <c r="B12" i="4" s="1"/>
  <c r="C11" i="4"/>
  <c r="B11" i="4" s="1"/>
  <c r="C10" i="4"/>
  <c r="B10" i="4" s="1"/>
  <c r="C9" i="4"/>
  <c r="B9" i="4" s="1"/>
  <c r="C8" i="4"/>
  <c r="B8" i="4" s="1"/>
  <c r="C7" i="4"/>
  <c r="B7" i="4" s="1"/>
  <c r="C6" i="4"/>
  <c r="C5" i="4"/>
  <c r="B5" i="4" s="1"/>
  <c r="H4" i="4"/>
  <c r="C4" i="4"/>
  <c r="M236" i="10"/>
  <c r="L236" i="10"/>
  <c r="K236" i="10"/>
  <c r="J236" i="10"/>
  <c r="I236" i="10"/>
  <c r="G236" i="10"/>
  <c r="F236" i="10"/>
  <c r="E236" i="10"/>
  <c r="D236" i="10"/>
  <c r="H235" i="10"/>
  <c r="C235" i="10"/>
  <c r="H234" i="10"/>
  <c r="C234" i="10"/>
  <c r="I230" i="10"/>
  <c r="H230" i="10"/>
  <c r="G230" i="10"/>
  <c r="F230" i="10"/>
  <c r="E230" i="10"/>
  <c r="D230" i="10"/>
  <c r="C229" i="10"/>
  <c r="B229" i="10"/>
  <c r="C228" i="10"/>
  <c r="B228" i="10" s="1"/>
  <c r="C227" i="10"/>
  <c r="B227" i="10" s="1"/>
  <c r="I223" i="10"/>
  <c r="H223" i="10"/>
  <c r="G223" i="10"/>
  <c r="F223" i="10"/>
  <c r="E223" i="10"/>
  <c r="C223" i="10" s="1"/>
  <c r="B223" i="10" s="1"/>
  <c r="D223" i="10"/>
  <c r="C222" i="10"/>
  <c r="B222" i="10" s="1"/>
  <c r="C221" i="10"/>
  <c r="B221" i="10"/>
  <c r="M217" i="10"/>
  <c r="L217" i="10"/>
  <c r="K217" i="10"/>
  <c r="J217" i="10"/>
  <c r="I217" i="10"/>
  <c r="H217" i="10"/>
  <c r="G217" i="10"/>
  <c r="F217" i="10"/>
  <c r="E217" i="10"/>
  <c r="D217" i="10"/>
  <c r="C216" i="10"/>
  <c r="B216" i="10" s="1"/>
  <c r="C215" i="10"/>
  <c r="B215" i="10" s="1"/>
  <c r="C214" i="10"/>
  <c r="B214" i="10" s="1"/>
  <c r="C213" i="10"/>
  <c r="B213" i="10" s="1"/>
  <c r="C212" i="10"/>
  <c r="B212" i="10" s="1"/>
  <c r="C211" i="10"/>
  <c r="B211" i="10" s="1"/>
  <c r="C210" i="10"/>
  <c r="B210" i="10" s="1"/>
  <c r="C209" i="10"/>
  <c r="B209" i="10"/>
  <c r="C208" i="10"/>
  <c r="B208" i="10" s="1"/>
  <c r="C207" i="10"/>
  <c r="B207" i="10" s="1"/>
  <c r="K203" i="10"/>
  <c r="J203" i="10"/>
  <c r="I203" i="10"/>
  <c r="H203" i="10"/>
  <c r="G203" i="10"/>
  <c r="F203" i="10"/>
  <c r="E203" i="10"/>
  <c r="D203" i="10"/>
  <c r="C202" i="10"/>
  <c r="B202" i="10" s="1"/>
  <c r="C201" i="10"/>
  <c r="B201" i="10" s="1"/>
  <c r="C200" i="10"/>
  <c r="B200" i="10" s="1"/>
  <c r="C199" i="10"/>
  <c r="B199" i="10" s="1"/>
  <c r="C198" i="10"/>
  <c r="B198" i="10" s="1"/>
  <c r="C197" i="10"/>
  <c r="B197" i="10"/>
  <c r="C196" i="10"/>
  <c r="B196" i="10" s="1"/>
  <c r="C195" i="10"/>
  <c r="B195" i="10" s="1"/>
  <c r="C194" i="10"/>
  <c r="B194" i="10" s="1"/>
  <c r="C193" i="10"/>
  <c r="B193" i="10" s="1"/>
  <c r="I189" i="10"/>
  <c r="H189" i="10"/>
  <c r="G189" i="10"/>
  <c r="F189" i="10"/>
  <c r="E189" i="10"/>
  <c r="D189" i="10"/>
  <c r="C188" i="10"/>
  <c r="B188" i="10" s="1"/>
  <c r="C187" i="10"/>
  <c r="B187" i="10" s="1"/>
  <c r="C186" i="10"/>
  <c r="B186" i="10" s="1"/>
  <c r="C185" i="10"/>
  <c r="B185" i="10" s="1"/>
  <c r="C184" i="10"/>
  <c r="B184" i="10" s="1"/>
  <c r="C183" i="10"/>
  <c r="B183" i="10" s="1"/>
  <c r="C182" i="10"/>
  <c r="B182" i="10" s="1"/>
  <c r="C181" i="10"/>
  <c r="B181" i="10" s="1"/>
  <c r="C180" i="10"/>
  <c r="B180" i="10" s="1"/>
  <c r="C179" i="10"/>
  <c r="B179" i="10" s="1"/>
  <c r="I175" i="10"/>
  <c r="H175" i="10"/>
  <c r="G175" i="10"/>
  <c r="F175" i="10"/>
  <c r="E175" i="10" s="1"/>
  <c r="D175" i="10"/>
  <c r="C175" i="10" s="1"/>
  <c r="E174" i="10"/>
  <c r="C174" i="10"/>
  <c r="B174" i="10" s="1"/>
  <c r="E173" i="10"/>
  <c r="C173" i="10"/>
  <c r="B173" i="10" s="1"/>
  <c r="E172" i="10"/>
  <c r="C172" i="10"/>
  <c r="E171" i="10"/>
  <c r="B171" i="10" s="1"/>
  <c r="C171" i="10"/>
  <c r="G167" i="10"/>
  <c r="F167" i="10"/>
  <c r="E167" i="10"/>
  <c r="D167" i="10"/>
  <c r="C167" i="10" s="1"/>
  <c r="C166" i="10"/>
  <c r="B166" i="10" s="1"/>
  <c r="C165" i="10"/>
  <c r="B165" i="10" s="1"/>
  <c r="C164" i="10"/>
  <c r="B164" i="10" s="1"/>
  <c r="C163" i="10"/>
  <c r="B163" i="10" s="1"/>
  <c r="G159" i="10"/>
  <c r="F159" i="10"/>
  <c r="E159" i="10"/>
  <c r="D159" i="10"/>
  <c r="C159" i="10" s="1"/>
  <c r="B159" i="10" s="1"/>
  <c r="C158" i="10"/>
  <c r="B158" i="10" s="1"/>
  <c r="C157" i="10"/>
  <c r="B157" i="10" s="1"/>
  <c r="C156" i="10"/>
  <c r="B156" i="10" s="1"/>
  <c r="C155" i="10"/>
  <c r="B155" i="10" s="1"/>
  <c r="I150" i="10"/>
  <c r="H150" i="10"/>
  <c r="G150" i="10"/>
  <c r="F150" i="10"/>
  <c r="E150" i="10"/>
  <c r="D150" i="10"/>
  <c r="C150" i="10" s="1"/>
  <c r="E149" i="10"/>
  <c r="C149" i="10"/>
  <c r="E148" i="10"/>
  <c r="C148" i="10"/>
  <c r="B148" i="10"/>
  <c r="G144" i="10"/>
  <c r="F144" i="10"/>
  <c r="E144" i="10"/>
  <c r="D144" i="10"/>
  <c r="C144" i="10" s="1"/>
  <c r="C143" i="10"/>
  <c r="B143" i="10" s="1"/>
  <c r="C142" i="10"/>
  <c r="B142" i="10" s="1"/>
  <c r="G138" i="10"/>
  <c r="F138" i="10"/>
  <c r="E138" i="10"/>
  <c r="D138" i="10"/>
  <c r="C138" i="10" s="1"/>
  <c r="B138" i="10" s="1"/>
  <c r="C137" i="10"/>
  <c r="B137" i="10" s="1"/>
  <c r="C136" i="10"/>
  <c r="B136" i="10"/>
  <c r="G131" i="10"/>
  <c r="F131" i="10"/>
  <c r="E131" i="10"/>
  <c r="D131" i="10"/>
  <c r="C131" i="10" s="1"/>
  <c r="B131" i="10" s="1"/>
  <c r="C130" i="10"/>
  <c r="B130" i="10" s="1"/>
  <c r="C129" i="10"/>
  <c r="B129" i="10" s="1"/>
  <c r="G125" i="10"/>
  <c r="F125" i="10"/>
  <c r="E125" i="10"/>
  <c r="D125" i="10"/>
  <c r="C125" i="10"/>
  <c r="B125" i="10" s="1"/>
  <c r="C124" i="10"/>
  <c r="B124" i="10" s="1"/>
  <c r="M118" i="10"/>
  <c r="L118" i="10"/>
  <c r="K118" i="10"/>
  <c r="J118" i="10"/>
  <c r="I118" i="10" s="1"/>
  <c r="H118" i="10"/>
  <c r="G118" i="10" s="1"/>
  <c r="F118" i="10"/>
  <c r="E118" i="10" s="1"/>
  <c r="D118" i="10"/>
  <c r="C118" i="10" s="1"/>
  <c r="I117" i="10"/>
  <c r="G117" i="10"/>
  <c r="E117" i="10"/>
  <c r="B117" i="10" s="1"/>
  <c r="C117" i="10"/>
  <c r="G113" i="10"/>
  <c r="F113" i="10"/>
  <c r="E113" i="10"/>
  <c r="D113" i="10"/>
  <c r="C113" i="10" s="1"/>
  <c r="C112" i="10"/>
  <c r="B112" i="10" s="1"/>
  <c r="G108" i="10"/>
  <c r="F108" i="10"/>
  <c r="E108" i="10"/>
  <c r="D108" i="10"/>
  <c r="C108" i="10" s="1"/>
  <c r="C107" i="10"/>
  <c r="B107" i="10" s="1"/>
  <c r="I101" i="10"/>
  <c r="H101" i="10"/>
  <c r="G101" i="10"/>
  <c r="F101" i="10"/>
  <c r="E101" i="10" s="1"/>
  <c r="D101" i="10"/>
  <c r="C101" i="10" s="1"/>
  <c r="E100" i="10"/>
  <c r="C100" i="10"/>
  <c r="B100" i="10" s="1"/>
  <c r="G96" i="10"/>
  <c r="F96" i="10"/>
  <c r="E96" i="10"/>
  <c r="D96" i="10"/>
  <c r="C96" i="10" s="1"/>
  <c r="C95" i="10"/>
  <c r="B95" i="10" s="1"/>
  <c r="G90" i="10"/>
  <c r="F90" i="10"/>
  <c r="E90" i="10"/>
  <c r="D90" i="10"/>
  <c r="C90" i="10" s="1"/>
  <c r="C89" i="10"/>
  <c r="B89" i="10" s="1"/>
  <c r="L85" i="10"/>
  <c r="K85" i="10"/>
  <c r="J85" i="10"/>
  <c r="I85" i="10"/>
  <c r="H85" i="10" s="1"/>
  <c r="G85" i="10"/>
  <c r="F85" i="10" s="1"/>
  <c r="E85" i="10"/>
  <c r="D85" i="10"/>
  <c r="H84" i="10"/>
  <c r="F84" i="10"/>
  <c r="C84" i="10"/>
  <c r="B84" i="10" s="1"/>
  <c r="H83" i="10"/>
  <c r="F83" i="10"/>
  <c r="C83" i="10"/>
  <c r="B83" i="10"/>
  <c r="H82" i="10"/>
  <c r="F82" i="10"/>
  <c r="C82" i="10"/>
  <c r="H81" i="10"/>
  <c r="F81" i="10"/>
  <c r="C81" i="10"/>
  <c r="J77" i="10"/>
  <c r="I77" i="10"/>
  <c r="H77" i="10"/>
  <c r="G77" i="10"/>
  <c r="F77" i="10"/>
  <c r="E77" i="10"/>
  <c r="D77" i="10"/>
  <c r="C76" i="10"/>
  <c r="B76" i="10" s="1"/>
  <c r="C75" i="10"/>
  <c r="B75" i="10"/>
  <c r="C74" i="10"/>
  <c r="B74" i="10" s="1"/>
  <c r="C73" i="10"/>
  <c r="B73" i="10"/>
  <c r="I68" i="10"/>
  <c r="H68" i="10"/>
  <c r="G68" i="10"/>
  <c r="F68" i="10"/>
  <c r="E68" i="10"/>
  <c r="D68" i="10"/>
  <c r="C67" i="10"/>
  <c r="B67" i="10" s="1"/>
  <c r="M63" i="10"/>
  <c r="L63" i="10"/>
  <c r="K63" i="10"/>
  <c r="J63" i="10"/>
  <c r="I63" i="10"/>
  <c r="H63" i="10"/>
  <c r="G63" i="10" s="1"/>
  <c r="F63" i="10"/>
  <c r="E63" i="10"/>
  <c r="D63" i="10"/>
  <c r="C63" i="10" s="1"/>
  <c r="G62" i="10"/>
  <c r="B62" i="10" s="1"/>
  <c r="C62" i="10"/>
  <c r="K58" i="10"/>
  <c r="J58" i="10"/>
  <c r="I58" i="10"/>
  <c r="H58" i="10"/>
  <c r="G58" i="10"/>
  <c r="F58" i="10"/>
  <c r="D58" i="10"/>
  <c r="C58" i="10" s="1"/>
  <c r="E57" i="10"/>
  <c r="C57" i="10"/>
  <c r="K52" i="10"/>
  <c r="J52" i="10"/>
  <c r="I52" i="10"/>
  <c r="H52" i="10"/>
  <c r="G52" i="10"/>
  <c r="F52" i="10"/>
  <c r="E52" i="10" s="1"/>
  <c r="D52" i="10"/>
  <c r="C52" i="10" s="1"/>
  <c r="E51" i="10"/>
  <c r="C51" i="10"/>
  <c r="I47" i="10"/>
  <c r="H47" i="10"/>
  <c r="G47" i="10"/>
  <c r="F47" i="10"/>
  <c r="E47" i="10"/>
  <c r="D47" i="10"/>
  <c r="C46" i="10"/>
  <c r="B46" i="10" s="1"/>
  <c r="C45" i="10"/>
  <c r="B45" i="10" s="1"/>
  <c r="Q41" i="10"/>
  <c r="P41" i="10"/>
  <c r="O41" i="10"/>
  <c r="N41" i="10"/>
  <c r="L41" i="10" s="1"/>
  <c r="M41" i="10"/>
  <c r="K41" i="10"/>
  <c r="J41" i="10" s="1"/>
  <c r="I41" i="10"/>
  <c r="H41" i="10"/>
  <c r="F41" i="10"/>
  <c r="E41" i="10"/>
  <c r="D41" i="10"/>
  <c r="L40" i="10"/>
  <c r="J40" i="10"/>
  <c r="G40" i="10"/>
  <c r="C40" i="10"/>
  <c r="L39" i="10"/>
  <c r="J39" i="10"/>
  <c r="G39" i="10"/>
  <c r="C39" i="10"/>
  <c r="K35" i="10"/>
  <c r="J35" i="10"/>
  <c r="I35" i="10"/>
  <c r="H35" i="10"/>
  <c r="G35" i="10"/>
  <c r="F35" i="10"/>
  <c r="D35" i="10"/>
  <c r="C35" i="10" s="1"/>
  <c r="E34" i="10"/>
  <c r="C34" i="10"/>
  <c r="E33" i="10"/>
  <c r="C33" i="10"/>
  <c r="K28" i="10"/>
  <c r="J28" i="10"/>
  <c r="I28" i="10"/>
  <c r="H28" i="10"/>
  <c r="G28" i="10"/>
  <c r="F28" i="10"/>
  <c r="D28" i="10"/>
  <c r="C28" i="10" s="1"/>
  <c r="E27" i="10"/>
  <c r="C27" i="10"/>
  <c r="E26" i="10"/>
  <c r="C26" i="10"/>
  <c r="L22" i="10"/>
  <c r="K22" i="10"/>
  <c r="J22" i="10"/>
  <c r="I22" i="10"/>
  <c r="H22" i="10"/>
  <c r="G22" i="10"/>
  <c r="F22" i="10"/>
  <c r="D22" i="10"/>
  <c r="C22" i="10" s="1"/>
  <c r="E21" i="10"/>
  <c r="B21" i="10" s="1"/>
  <c r="C21" i="10"/>
  <c r="E20" i="10"/>
  <c r="C20" i="10"/>
  <c r="B20" i="10" s="1"/>
  <c r="E19" i="10"/>
  <c r="C19" i="10"/>
  <c r="E18" i="10"/>
  <c r="C18" i="10"/>
  <c r="E17" i="10"/>
  <c r="B17" i="10" s="1"/>
  <c r="C17" i="10"/>
  <c r="J13" i="10"/>
  <c r="I13" i="10"/>
  <c r="H13" i="10"/>
  <c r="G13" i="10"/>
  <c r="F13" i="10"/>
  <c r="E13" i="10" s="1"/>
  <c r="D13" i="10"/>
  <c r="C13" i="10"/>
  <c r="E12" i="10"/>
  <c r="C12" i="10"/>
  <c r="K8" i="10"/>
  <c r="J8" i="10"/>
  <c r="I8" i="10"/>
  <c r="H8" i="10"/>
  <c r="G8" i="10"/>
  <c r="E8" i="10"/>
  <c r="C8" i="10" s="1"/>
  <c r="D8" i="10"/>
  <c r="F7" i="10"/>
  <c r="F8" i="10" s="1"/>
  <c r="C7" i="10"/>
  <c r="B113" i="10" l="1"/>
  <c r="C203" i="10"/>
  <c r="B203" i="10" s="1"/>
  <c r="C41" i="10"/>
  <c r="B80" i="4"/>
  <c r="B100" i="4"/>
  <c r="B63" i="10"/>
  <c r="C236" i="10"/>
  <c r="B236" i="10" s="1"/>
  <c r="B70" i="4"/>
  <c r="B27" i="10"/>
  <c r="B51" i="10"/>
  <c r="B144" i="10"/>
  <c r="B234" i="10"/>
  <c r="H236" i="10"/>
  <c r="B118" i="10"/>
  <c r="B101" i="10"/>
  <c r="B40" i="10"/>
  <c r="C85" i="10"/>
  <c r="B90" i="10"/>
  <c r="B150" i="10"/>
  <c r="B167" i="10"/>
  <c r="B33" i="10"/>
  <c r="B96" i="10"/>
  <c r="B108" i="10"/>
  <c r="B175" i="10"/>
  <c r="C230" i="10"/>
  <c r="B230" i="10" s="1"/>
  <c r="B12" i="10"/>
  <c r="B19" i="10"/>
  <c r="B26" i="10"/>
  <c r="B34" i="10"/>
  <c r="G41" i="10"/>
  <c r="C47" i="10"/>
  <c r="B47" i="10" s="1"/>
  <c r="B52" i="10"/>
  <c r="B57" i="10"/>
  <c r="E58" i="10"/>
  <c r="B58" i="10" s="1"/>
  <c r="C68" i="10"/>
  <c r="B68" i="10" s="1"/>
  <c r="C77" i="10"/>
  <c r="B149" i="10"/>
  <c r="B172" i="10"/>
  <c r="C189" i="10"/>
  <c r="B189" i="10" s="1"/>
  <c r="C217" i="10"/>
  <c r="B235" i="10"/>
  <c r="B108" i="4"/>
  <c r="B94" i="4"/>
  <c r="B92" i="4"/>
  <c r="B217" i="10"/>
  <c r="B82" i="10"/>
  <c r="B77" i="10"/>
  <c r="B81" i="10"/>
  <c r="B39" i="10"/>
  <c r="E35" i="10"/>
  <c r="B35" i="10" s="1"/>
  <c r="E28" i="10"/>
  <c r="B28" i="10" s="1"/>
  <c r="E22" i="10"/>
  <c r="B18" i="10"/>
  <c r="B22" i="10"/>
  <c r="H113" i="4"/>
  <c r="B6" i="4"/>
  <c r="B13" i="10"/>
  <c r="B8" i="10"/>
  <c r="B7" i="10"/>
  <c r="B4" i="4"/>
  <c r="C113" i="4"/>
  <c r="B85" i="10"/>
  <c r="B41" i="10"/>
  <c r="B113" i="4" l="1"/>
  <c r="K96" i="11" l="1"/>
  <c r="J96" i="11"/>
  <c r="I96" i="11"/>
  <c r="H96" i="11"/>
  <c r="G96" i="11"/>
  <c r="F96" i="11"/>
  <c r="E96" i="11"/>
  <c r="D96" i="11"/>
  <c r="F95" i="11"/>
  <c r="B95" i="11" s="1"/>
  <c r="C95" i="11"/>
  <c r="F94" i="11"/>
  <c r="C94" i="11"/>
  <c r="B94" i="11" s="1"/>
  <c r="H90" i="11"/>
  <c r="G90" i="11"/>
  <c r="F90" i="11"/>
  <c r="E90" i="11"/>
  <c r="D90" i="11"/>
  <c r="C90" i="11" s="1"/>
  <c r="B90" i="11" s="1"/>
  <c r="C89" i="11"/>
  <c r="B89" i="11"/>
  <c r="C88" i="11"/>
  <c r="B88" i="11" s="1"/>
  <c r="L84" i="11"/>
  <c r="K84" i="11"/>
  <c r="J84" i="11"/>
  <c r="I84" i="11"/>
  <c r="H84" i="11" s="1"/>
  <c r="G84" i="11"/>
  <c r="F84" i="11"/>
  <c r="E84" i="11"/>
  <c r="C84" i="11" s="1"/>
  <c r="D84" i="11"/>
  <c r="H83" i="11"/>
  <c r="F83" i="11"/>
  <c r="C83" i="11"/>
  <c r="B83" i="11" s="1"/>
  <c r="K79" i="11"/>
  <c r="J79" i="11"/>
  <c r="I79" i="11"/>
  <c r="H79" i="11"/>
  <c r="G79" i="11" s="1"/>
  <c r="F79" i="11"/>
  <c r="E79" i="11" s="1"/>
  <c r="D79" i="11"/>
  <c r="C79" i="11" s="1"/>
  <c r="G78" i="11"/>
  <c r="E78" i="11"/>
  <c r="C78" i="11"/>
  <c r="B78" i="11" s="1"/>
  <c r="G71" i="11"/>
  <c r="F71" i="11"/>
  <c r="E71" i="11"/>
  <c r="D71" i="11"/>
  <c r="C71" i="11"/>
  <c r="C70" i="11"/>
  <c r="B70" i="11" s="1"/>
  <c r="O66" i="11"/>
  <c r="N66" i="11"/>
  <c r="M66" i="11"/>
  <c r="L66" i="11"/>
  <c r="K66" i="11"/>
  <c r="J66" i="11"/>
  <c r="I66" i="11" s="1"/>
  <c r="H66" i="11"/>
  <c r="G66" i="11"/>
  <c r="E66" i="11"/>
  <c r="D66" i="11"/>
  <c r="K65" i="11"/>
  <c r="I65" i="11"/>
  <c r="F65" i="11"/>
  <c r="C65" i="11"/>
  <c r="B65" i="11"/>
  <c r="K64" i="11"/>
  <c r="I64" i="11"/>
  <c r="F64" i="11"/>
  <c r="C64" i="11"/>
  <c r="K60" i="11"/>
  <c r="J60" i="11"/>
  <c r="I60" i="11"/>
  <c r="H60" i="11"/>
  <c r="G60" i="11" s="1"/>
  <c r="F60" i="11"/>
  <c r="E60" i="11" s="1"/>
  <c r="D60" i="11"/>
  <c r="C60" i="11" s="1"/>
  <c r="G59" i="11"/>
  <c r="E59" i="11"/>
  <c r="C59" i="11"/>
  <c r="G58" i="11"/>
  <c r="E58" i="11"/>
  <c r="C58" i="11"/>
  <c r="G57" i="11"/>
  <c r="E57" i="11"/>
  <c r="C57" i="11"/>
  <c r="G56" i="11"/>
  <c r="E56" i="11"/>
  <c r="C56" i="11"/>
  <c r="G55" i="11"/>
  <c r="E55" i="11"/>
  <c r="C55" i="11"/>
  <c r="O51" i="11"/>
  <c r="N51" i="11"/>
  <c r="M51" i="11"/>
  <c r="L51" i="11"/>
  <c r="K51" i="11" s="1"/>
  <c r="J51" i="11"/>
  <c r="I51" i="11" s="1"/>
  <c r="H51" i="11"/>
  <c r="G51" i="11"/>
  <c r="E51" i="11"/>
  <c r="D51" i="11"/>
  <c r="C51" i="11" s="1"/>
  <c r="K50" i="11"/>
  <c r="I50" i="11"/>
  <c r="F50" i="11"/>
  <c r="B50" i="11" s="1"/>
  <c r="C50" i="11"/>
  <c r="K49" i="11"/>
  <c r="I49" i="11"/>
  <c r="F49" i="11"/>
  <c r="C49" i="11"/>
  <c r="K48" i="11"/>
  <c r="I48" i="11"/>
  <c r="F48" i="11"/>
  <c r="C48" i="11"/>
  <c r="K47" i="11"/>
  <c r="I47" i="11"/>
  <c r="F47" i="11"/>
  <c r="C47" i="11"/>
  <c r="K46" i="11"/>
  <c r="I46" i="11"/>
  <c r="F46" i="11"/>
  <c r="C46" i="11"/>
  <c r="I42" i="11"/>
  <c r="H42" i="11"/>
  <c r="G42" i="11"/>
  <c r="F42" i="11"/>
  <c r="E42" i="11"/>
  <c r="D42" i="11"/>
  <c r="C41" i="11"/>
  <c r="B41" i="11" s="1"/>
  <c r="C40" i="11"/>
  <c r="B40" i="11" s="1"/>
  <c r="C39" i="11"/>
  <c r="B39" i="11" s="1"/>
  <c r="C38" i="11"/>
  <c r="B38" i="11" s="1"/>
  <c r="C37" i="11"/>
  <c r="B37" i="11" s="1"/>
  <c r="I31" i="11"/>
  <c r="H31" i="11"/>
  <c r="G31" i="11"/>
  <c r="F31" i="11"/>
  <c r="E31" i="11" s="1"/>
  <c r="D31" i="11"/>
  <c r="C31" i="11"/>
  <c r="E30" i="11"/>
  <c r="C30" i="11"/>
  <c r="B30" i="11"/>
  <c r="E29" i="11"/>
  <c r="C29" i="11"/>
  <c r="K25" i="11"/>
  <c r="J25" i="11"/>
  <c r="I25" i="11"/>
  <c r="H25" i="11"/>
  <c r="G25" i="11"/>
  <c r="F25" i="11"/>
  <c r="E25" i="11"/>
  <c r="D25" i="11"/>
  <c r="C25" i="11" s="1"/>
  <c r="F24" i="11"/>
  <c r="C24" i="11"/>
  <c r="B24" i="11" s="1"/>
  <c r="J20" i="11"/>
  <c r="I20" i="11"/>
  <c r="H20" i="11"/>
  <c r="G20" i="11"/>
  <c r="F20" i="11" s="1"/>
  <c r="B20" i="11" s="1"/>
  <c r="E20" i="11"/>
  <c r="D20" i="11"/>
  <c r="C20" i="11" s="1"/>
  <c r="F19" i="11"/>
  <c r="C19" i="11"/>
  <c r="B19" i="11" s="1"/>
  <c r="K15" i="11"/>
  <c r="J15" i="11"/>
  <c r="I15" i="11"/>
  <c r="H15" i="11"/>
  <c r="G15" i="11" s="1"/>
  <c r="F15" i="11"/>
  <c r="E15" i="11"/>
  <c r="D15" i="11"/>
  <c r="C15" i="11" s="1"/>
  <c r="G14" i="11"/>
  <c r="E14" i="11"/>
  <c r="C14" i="11"/>
  <c r="I10" i="11"/>
  <c r="H10" i="11"/>
  <c r="G10" i="11"/>
  <c r="F10" i="11"/>
  <c r="E10" i="11" s="1"/>
  <c r="D10" i="11"/>
  <c r="C10" i="11" s="1"/>
  <c r="E9" i="11"/>
  <c r="C9" i="11"/>
  <c r="B9" i="11" s="1"/>
  <c r="G5" i="11"/>
  <c r="F5" i="11"/>
  <c r="E5" i="11"/>
  <c r="D5" i="11"/>
  <c r="C5" i="11" s="1"/>
  <c r="B5" i="11" s="1"/>
  <c r="C4" i="11"/>
  <c r="B4" i="11"/>
  <c r="B10" i="11" l="1"/>
  <c r="B29" i="11"/>
  <c r="B58" i="11"/>
  <c r="C96" i="11"/>
  <c r="B96" i="11" s="1"/>
  <c r="B71" i="11"/>
  <c r="C42" i="11"/>
  <c r="B42" i="11" s="1"/>
  <c r="B56" i="11"/>
  <c r="B59" i="11"/>
  <c r="B47" i="11"/>
  <c r="B25" i="11"/>
  <c r="B14" i="11"/>
  <c r="B57" i="11"/>
  <c r="C66" i="11"/>
  <c r="B66" i="11" s="1"/>
  <c r="B31" i="11"/>
  <c r="F51" i="11"/>
  <c r="B51" i="11" s="1"/>
  <c r="B15" i="11"/>
  <c r="B49" i="11"/>
  <c r="B48" i="11"/>
  <c r="B60" i="11"/>
  <c r="B55" i="11"/>
  <c r="B46" i="11"/>
  <c r="F66" i="11"/>
  <c r="B64" i="11"/>
  <c r="B79" i="11"/>
  <c r="B84" i="11"/>
  <c r="I646" i="10" l="1"/>
  <c r="H646" i="10"/>
  <c r="G646" i="10"/>
  <c r="F646" i="10"/>
  <c r="E646" i="10"/>
  <c r="D646" i="10"/>
  <c r="C646" i="10" s="1"/>
  <c r="B646" i="10" s="1"/>
  <c r="E645" i="10"/>
  <c r="C645" i="10"/>
  <c r="E644" i="10"/>
  <c r="C644" i="10"/>
  <c r="B644" i="10" s="1"/>
  <c r="E643" i="10"/>
  <c r="C643" i="10"/>
  <c r="H639" i="10"/>
  <c r="G639" i="10"/>
  <c r="F639" i="10"/>
  <c r="E639" i="10"/>
  <c r="D639" i="10"/>
  <c r="C638" i="10"/>
  <c r="B638" i="10" s="1"/>
  <c r="C637" i="10"/>
  <c r="B637" i="10" s="1"/>
  <c r="C636" i="10"/>
  <c r="B636" i="10" s="1"/>
  <c r="L631" i="10"/>
  <c r="K631" i="10"/>
  <c r="J631" i="10"/>
  <c r="I631" i="10"/>
  <c r="H631" i="10" s="1"/>
  <c r="G631" i="10"/>
  <c r="F631" i="10" s="1"/>
  <c r="E631" i="10"/>
  <c r="D631" i="10"/>
  <c r="H630" i="10"/>
  <c r="F630" i="10"/>
  <c r="C630" i="10"/>
  <c r="J626" i="10"/>
  <c r="I626" i="10"/>
  <c r="H626" i="10"/>
  <c r="G626" i="10"/>
  <c r="F626" i="10"/>
  <c r="D626" i="10"/>
  <c r="C626" i="10"/>
  <c r="E625" i="10"/>
  <c r="C625" i="10"/>
  <c r="E624" i="10"/>
  <c r="C624" i="10"/>
  <c r="M620" i="10"/>
  <c r="L620" i="10"/>
  <c r="K620" i="10"/>
  <c r="J620" i="10"/>
  <c r="I620" i="10"/>
  <c r="H620" i="10"/>
  <c r="G620" i="10"/>
  <c r="F620" i="10"/>
  <c r="E620" i="10"/>
  <c r="D620" i="10"/>
  <c r="C619" i="10"/>
  <c r="B619" i="10" s="1"/>
  <c r="C618" i="10"/>
  <c r="B618" i="10" s="1"/>
  <c r="I613" i="10"/>
  <c r="H613" i="10"/>
  <c r="G613" i="10"/>
  <c r="F613" i="10"/>
  <c r="E613" i="10" s="1"/>
  <c r="D613" i="10"/>
  <c r="C613" i="10" s="1"/>
  <c r="E612" i="10"/>
  <c r="C612" i="10"/>
  <c r="E611" i="10"/>
  <c r="C611" i="10"/>
  <c r="J607" i="10"/>
  <c r="I607" i="10"/>
  <c r="H607" i="10"/>
  <c r="G607" i="10"/>
  <c r="F607" i="10"/>
  <c r="E607" i="10"/>
  <c r="D607" i="10"/>
  <c r="C606" i="10"/>
  <c r="B606" i="10" s="1"/>
  <c r="C605" i="10"/>
  <c r="B605" i="10" s="1"/>
  <c r="I601" i="10"/>
  <c r="H601" i="10"/>
  <c r="G601" i="10"/>
  <c r="F601" i="10"/>
  <c r="E601" i="10"/>
  <c r="D601" i="10"/>
  <c r="C600" i="10"/>
  <c r="B600" i="10" s="1"/>
  <c r="C599" i="10"/>
  <c r="B599" i="10" s="1"/>
  <c r="O595" i="10"/>
  <c r="N595" i="10"/>
  <c r="M595" i="10"/>
  <c r="L595" i="10"/>
  <c r="K595" i="10"/>
  <c r="J595" i="10"/>
  <c r="H595" i="10"/>
  <c r="G595" i="10"/>
  <c r="F595" i="10"/>
  <c r="D595" i="10"/>
  <c r="C595" i="10" s="1"/>
  <c r="I594" i="10"/>
  <c r="E594" i="10"/>
  <c r="C594" i="10"/>
  <c r="I593" i="10"/>
  <c r="E593" i="10"/>
  <c r="C593" i="10"/>
  <c r="I589" i="10"/>
  <c r="H589" i="10"/>
  <c r="G589" i="10"/>
  <c r="F589" i="10"/>
  <c r="E589" i="10"/>
  <c r="D589" i="10"/>
  <c r="C588" i="10"/>
  <c r="B588" i="10" s="1"/>
  <c r="C587" i="10"/>
  <c r="B587" i="10" s="1"/>
  <c r="K582" i="10"/>
  <c r="J582" i="10"/>
  <c r="I582" i="10"/>
  <c r="H582" i="10"/>
  <c r="G582" i="10"/>
  <c r="F582" i="10"/>
  <c r="D582" i="10"/>
  <c r="C582" i="10" s="1"/>
  <c r="E581" i="10"/>
  <c r="C581" i="10"/>
  <c r="E580" i="10"/>
  <c r="C580" i="10"/>
  <c r="J575" i="10"/>
  <c r="I575" i="10"/>
  <c r="H575" i="10"/>
  <c r="G575" i="10"/>
  <c r="F575" i="10"/>
  <c r="E575" i="10"/>
  <c r="D575" i="10"/>
  <c r="C574" i="10"/>
  <c r="B574" i="10" s="1"/>
  <c r="C573" i="10"/>
  <c r="B573" i="10" s="1"/>
  <c r="K569" i="10"/>
  <c r="J569" i="10"/>
  <c r="I569" i="10"/>
  <c r="H569" i="10"/>
  <c r="G569" i="10"/>
  <c r="E569" i="10"/>
  <c r="D569" i="10"/>
  <c r="C569" i="10" s="1"/>
  <c r="F568" i="10"/>
  <c r="C568" i="10"/>
  <c r="F567" i="10"/>
  <c r="C567" i="10"/>
  <c r="I563" i="10"/>
  <c r="H563" i="10"/>
  <c r="G563" i="10"/>
  <c r="F563" i="10"/>
  <c r="E563" i="10"/>
  <c r="D563" i="10"/>
  <c r="C562" i="10"/>
  <c r="B562" i="10" s="1"/>
  <c r="C561" i="10"/>
  <c r="B561" i="10" s="1"/>
  <c r="C560" i="10"/>
  <c r="B560" i="10" s="1"/>
  <c r="K556" i="10"/>
  <c r="J556" i="10"/>
  <c r="I556" i="10"/>
  <c r="H556" i="10"/>
  <c r="G556" i="10"/>
  <c r="F556" i="10"/>
  <c r="E556" i="10"/>
  <c r="D556" i="10"/>
  <c r="C555" i="10"/>
  <c r="B555" i="10" s="1"/>
  <c r="C554" i="10"/>
  <c r="B554" i="10" s="1"/>
  <c r="C553" i="10"/>
  <c r="B553" i="10" s="1"/>
  <c r="M549" i="10"/>
  <c r="L549" i="10"/>
  <c r="K549" i="10"/>
  <c r="J549" i="10"/>
  <c r="I549" i="10"/>
  <c r="H549" i="10"/>
  <c r="F549" i="10"/>
  <c r="E549" i="10" s="1"/>
  <c r="D549" i="10"/>
  <c r="C549" i="10" s="1"/>
  <c r="G548" i="10"/>
  <c r="E548" i="10"/>
  <c r="C548" i="10"/>
  <c r="G547" i="10"/>
  <c r="E547" i="10"/>
  <c r="C547" i="10"/>
  <c r="G546" i="10"/>
  <c r="E546" i="10"/>
  <c r="C546" i="10"/>
  <c r="J542" i="10"/>
  <c r="I542" i="10"/>
  <c r="H542" i="10"/>
  <c r="G542" i="10"/>
  <c r="F542" i="10"/>
  <c r="E542" i="10"/>
  <c r="D542" i="10"/>
  <c r="C541" i="10"/>
  <c r="B541" i="10" s="1"/>
  <c r="C540" i="10"/>
  <c r="B540" i="10" s="1"/>
  <c r="C539" i="10"/>
  <c r="B539" i="10" s="1"/>
  <c r="I534" i="10"/>
  <c r="H534" i="10"/>
  <c r="G534" i="10"/>
  <c r="F534" i="10"/>
  <c r="E534" i="10"/>
  <c r="D534" i="10"/>
  <c r="C533" i="10"/>
  <c r="B533" i="10" s="1"/>
  <c r="C532" i="10"/>
  <c r="B532" i="10" s="1"/>
  <c r="C531" i="10"/>
  <c r="B531" i="10" s="1"/>
  <c r="K526" i="10"/>
  <c r="J526" i="10"/>
  <c r="I526" i="10"/>
  <c r="H526" i="10"/>
  <c r="G526" i="10"/>
  <c r="F526" i="10"/>
  <c r="D526" i="10"/>
  <c r="C526" i="10" s="1"/>
  <c r="E525" i="10"/>
  <c r="C525" i="10"/>
  <c r="E524" i="10"/>
  <c r="C524" i="10"/>
  <c r="E523" i="10"/>
  <c r="C523" i="10"/>
  <c r="E522" i="10"/>
  <c r="C522" i="10"/>
  <c r="E521" i="10"/>
  <c r="C521" i="10"/>
  <c r="E520" i="10"/>
  <c r="C520" i="10"/>
  <c r="E519" i="10"/>
  <c r="C519" i="10"/>
  <c r="E518" i="10"/>
  <c r="C518" i="10"/>
  <c r="P514" i="10"/>
  <c r="O514" i="10"/>
  <c r="N514" i="10"/>
  <c r="M514" i="10"/>
  <c r="L514" i="10"/>
  <c r="J514" i="10"/>
  <c r="I514" i="10"/>
  <c r="H514" i="10"/>
  <c r="G514" i="10"/>
  <c r="E514" i="10"/>
  <c r="D514" i="10"/>
  <c r="K513" i="10"/>
  <c r="F513" i="10"/>
  <c r="C513" i="10"/>
  <c r="K512" i="10"/>
  <c r="F512" i="10"/>
  <c r="C512" i="10"/>
  <c r="K511" i="10"/>
  <c r="F511" i="10"/>
  <c r="C511" i="10"/>
  <c r="K510" i="10"/>
  <c r="F510" i="10"/>
  <c r="C510" i="10"/>
  <c r="K509" i="10"/>
  <c r="F509" i="10"/>
  <c r="C509" i="10"/>
  <c r="K508" i="10"/>
  <c r="F508" i="10"/>
  <c r="C508" i="10"/>
  <c r="K507" i="10"/>
  <c r="F507" i="10"/>
  <c r="C507" i="10"/>
  <c r="K506" i="10"/>
  <c r="F506" i="10"/>
  <c r="C506" i="10"/>
  <c r="J502" i="10"/>
  <c r="I502" i="10"/>
  <c r="H502" i="10"/>
  <c r="G502" i="10"/>
  <c r="F502" i="10"/>
  <c r="E502" i="10"/>
  <c r="D502" i="10"/>
  <c r="C501" i="10"/>
  <c r="B501" i="10" s="1"/>
  <c r="C500" i="10"/>
  <c r="B500" i="10" s="1"/>
  <c r="C499" i="10"/>
  <c r="B499" i="10" s="1"/>
  <c r="C498" i="10"/>
  <c r="B498" i="10" s="1"/>
  <c r="C497" i="10"/>
  <c r="B497" i="10" s="1"/>
  <c r="C496" i="10"/>
  <c r="B496" i="10" s="1"/>
  <c r="C495" i="10"/>
  <c r="B495" i="10" s="1"/>
  <c r="C494" i="10"/>
  <c r="B494" i="10" s="1"/>
  <c r="I490" i="10"/>
  <c r="H490" i="10"/>
  <c r="G490" i="10"/>
  <c r="F490" i="10"/>
  <c r="E490" i="10"/>
  <c r="D490" i="10"/>
  <c r="C489" i="10"/>
  <c r="B489" i="10" s="1"/>
  <c r="C488" i="10"/>
  <c r="B488" i="10" s="1"/>
  <c r="C487" i="10"/>
  <c r="B487" i="10" s="1"/>
  <c r="C486" i="10"/>
  <c r="B486" i="10" s="1"/>
  <c r="C485" i="10"/>
  <c r="B485" i="10" s="1"/>
  <c r="C484" i="10"/>
  <c r="B484" i="10" s="1"/>
  <c r="C483" i="10"/>
  <c r="B483" i="10" s="1"/>
  <c r="C482" i="10"/>
  <c r="B482" i="10" s="1"/>
  <c r="I478" i="10"/>
  <c r="H478" i="10"/>
  <c r="G478" i="10"/>
  <c r="F478" i="10"/>
  <c r="E478" i="10" s="1"/>
  <c r="D478" i="10"/>
  <c r="C478" i="10" s="1"/>
  <c r="E477" i="10"/>
  <c r="C477" i="10"/>
  <c r="E476" i="10"/>
  <c r="C476" i="10"/>
  <c r="G472" i="10"/>
  <c r="F472" i="10"/>
  <c r="E472" i="10"/>
  <c r="D472" i="10"/>
  <c r="C472" i="10" s="1"/>
  <c r="C471" i="10"/>
  <c r="B471" i="10" s="1"/>
  <c r="C470" i="10"/>
  <c r="B470" i="10" s="1"/>
  <c r="G466" i="10"/>
  <c r="F466" i="10"/>
  <c r="E466" i="10"/>
  <c r="D466" i="10"/>
  <c r="C466" i="10" s="1"/>
  <c r="C465" i="10"/>
  <c r="B465" i="10" s="1"/>
  <c r="C464" i="10"/>
  <c r="B464" i="10" s="1"/>
  <c r="G460" i="10"/>
  <c r="F460" i="10"/>
  <c r="E460" i="10"/>
  <c r="D460" i="10"/>
  <c r="C460" i="10" s="1"/>
  <c r="C459" i="10"/>
  <c r="B459" i="10" s="1"/>
  <c r="C458" i="10"/>
  <c r="B458" i="10" s="1"/>
  <c r="J454" i="10"/>
  <c r="I454" i="10"/>
  <c r="H454" i="10"/>
  <c r="G454" i="10"/>
  <c r="F454" i="10" s="1"/>
  <c r="E454" i="10"/>
  <c r="D454" i="10"/>
  <c r="F453" i="10"/>
  <c r="C453" i="10"/>
  <c r="F452" i="10"/>
  <c r="C452" i="10"/>
  <c r="H448" i="10"/>
  <c r="G448" i="10"/>
  <c r="F448" i="10"/>
  <c r="E448" i="10"/>
  <c r="D448" i="10"/>
  <c r="C448" i="10" s="1"/>
  <c r="C447" i="10"/>
  <c r="B447" i="10" s="1"/>
  <c r="C446" i="10"/>
  <c r="B446" i="10" s="1"/>
  <c r="G441" i="10"/>
  <c r="F441" i="10"/>
  <c r="E441" i="10"/>
  <c r="D441" i="10"/>
  <c r="C441" i="10" s="1"/>
  <c r="C440" i="10"/>
  <c r="B440" i="10" s="1"/>
  <c r="C439" i="10"/>
  <c r="B439" i="10" s="1"/>
  <c r="G435" i="10"/>
  <c r="F435" i="10"/>
  <c r="E435" i="10"/>
  <c r="D435" i="10"/>
  <c r="C435" i="10" s="1"/>
  <c r="C434" i="10"/>
  <c r="B434" i="10" s="1"/>
  <c r="G430" i="10"/>
  <c r="F430" i="10"/>
  <c r="E430" i="10"/>
  <c r="D430" i="10"/>
  <c r="C430" i="10" s="1"/>
  <c r="C429" i="10"/>
  <c r="B429" i="10" s="1"/>
  <c r="L425" i="10"/>
  <c r="K425" i="10"/>
  <c r="J425" i="10"/>
  <c r="I425" i="10"/>
  <c r="H425" i="10" s="1"/>
  <c r="G425" i="10"/>
  <c r="F425" i="10" s="1"/>
  <c r="E425" i="10"/>
  <c r="D425" i="10"/>
  <c r="C425" i="10" s="1"/>
  <c r="H424" i="10"/>
  <c r="F424" i="10"/>
  <c r="C424" i="10"/>
  <c r="G420" i="10"/>
  <c r="F420" i="10"/>
  <c r="E420" i="10"/>
  <c r="D420" i="10"/>
  <c r="C420" i="10" s="1"/>
  <c r="C419" i="10"/>
  <c r="B419" i="10" s="1"/>
  <c r="G415" i="10"/>
  <c r="F415" i="10"/>
  <c r="E415" i="10"/>
  <c r="D415" i="10"/>
  <c r="C415" i="10" s="1"/>
  <c r="C414" i="10"/>
  <c r="B414" i="10" s="1"/>
  <c r="G409" i="10"/>
  <c r="F409" i="10"/>
  <c r="E409" i="10"/>
  <c r="D409" i="10"/>
  <c r="C409" i="10" s="1"/>
  <c r="B409" i="10" s="1"/>
  <c r="C408" i="10"/>
  <c r="B408" i="10" s="1"/>
  <c r="G402" i="10"/>
  <c r="F402" i="10"/>
  <c r="E402" i="10"/>
  <c r="D402" i="10"/>
  <c r="C402" i="10" s="1"/>
  <c r="C401" i="10"/>
  <c r="B401" i="10" s="1"/>
  <c r="J397" i="10"/>
  <c r="I397" i="10"/>
  <c r="H397" i="10"/>
  <c r="G397" i="10"/>
  <c r="F397" i="10" s="1"/>
  <c r="E397" i="10"/>
  <c r="D397" i="10"/>
  <c r="F396" i="10"/>
  <c r="C396" i="10"/>
  <c r="O391" i="10"/>
  <c r="N391" i="10"/>
  <c r="M391" i="10"/>
  <c r="L391" i="10"/>
  <c r="K391" i="10"/>
  <c r="J391" i="10"/>
  <c r="H391" i="10"/>
  <c r="G391" i="10"/>
  <c r="F391" i="10"/>
  <c r="D391" i="10"/>
  <c r="C391" i="10" s="1"/>
  <c r="I390" i="10"/>
  <c r="E390" i="10"/>
  <c r="C390" i="10"/>
  <c r="G386" i="10"/>
  <c r="F386" i="10"/>
  <c r="E386" i="10"/>
  <c r="D386" i="10"/>
  <c r="C386" i="10" s="1"/>
  <c r="C385" i="10"/>
  <c r="B385" i="10" s="1"/>
  <c r="G381" i="10"/>
  <c r="F381" i="10"/>
  <c r="E381" i="10"/>
  <c r="D381" i="10"/>
  <c r="C381" i="10" s="1"/>
  <c r="C380" i="10"/>
  <c r="B380" i="10" s="1"/>
  <c r="G376" i="10"/>
  <c r="F376" i="10"/>
  <c r="E376" i="10"/>
  <c r="D376" i="10"/>
  <c r="C376" i="10" s="1"/>
  <c r="C375" i="10"/>
  <c r="B375" i="10" s="1"/>
  <c r="C374" i="10"/>
  <c r="B374" i="10"/>
  <c r="I369" i="10"/>
  <c r="H369" i="10"/>
  <c r="G369" i="10"/>
  <c r="F369" i="10"/>
  <c r="E369" i="10"/>
  <c r="D369" i="10"/>
  <c r="C368" i="10"/>
  <c r="B368" i="10" s="1"/>
  <c r="C367" i="10"/>
  <c r="B367" i="10" s="1"/>
  <c r="I359" i="10"/>
  <c r="H359" i="10"/>
  <c r="G359" i="10"/>
  <c r="F359" i="10"/>
  <c r="E359" i="10" s="1"/>
  <c r="D359" i="10"/>
  <c r="C359" i="10" s="1"/>
  <c r="E358" i="10"/>
  <c r="C358" i="10"/>
  <c r="E357" i="10"/>
  <c r="C357" i="10"/>
  <c r="G353" i="10"/>
  <c r="F353" i="10"/>
  <c r="E353" i="10"/>
  <c r="D353" i="10"/>
  <c r="C353" i="10" s="1"/>
  <c r="C352" i="10"/>
  <c r="B352" i="10" s="1"/>
  <c r="C351" i="10"/>
  <c r="B351" i="10"/>
  <c r="G347" i="10"/>
  <c r="F347" i="10"/>
  <c r="E347" i="10"/>
  <c r="D347" i="10"/>
  <c r="C347" i="10" s="1"/>
  <c r="C346" i="10"/>
  <c r="B346" i="10" s="1"/>
  <c r="C345" i="10"/>
  <c r="B345" i="10"/>
  <c r="H341" i="10"/>
  <c r="G341" i="10"/>
  <c r="F341" i="10"/>
  <c r="E341" i="10"/>
  <c r="D341" i="10"/>
  <c r="C340" i="10"/>
  <c r="B340" i="10" s="1"/>
  <c r="C339" i="10"/>
  <c r="B339" i="10" s="1"/>
  <c r="Q335" i="10"/>
  <c r="P335" i="10"/>
  <c r="O335" i="10"/>
  <c r="N335" i="10"/>
  <c r="M335" i="10"/>
  <c r="K335" i="10"/>
  <c r="J335" i="10"/>
  <c r="H335" i="10"/>
  <c r="G335" i="10" s="1"/>
  <c r="F335" i="10"/>
  <c r="E335" i="10"/>
  <c r="D335" i="10"/>
  <c r="L334" i="10"/>
  <c r="I334" i="10"/>
  <c r="G334" i="10"/>
  <c r="C334" i="10"/>
  <c r="L333" i="10"/>
  <c r="I333" i="10"/>
  <c r="G333" i="10"/>
  <c r="C333" i="10"/>
  <c r="L332" i="10"/>
  <c r="I332" i="10"/>
  <c r="G332" i="10"/>
  <c r="C332" i="10"/>
  <c r="L331" i="10"/>
  <c r="I331" i="10"/>
  <c r="G331" i="10"/>
  <c r="C331" i="10"/>
  <c r="L330" i="10"/>
  <c r="I330" i="10"/>
  <c r="G330" i="10"/>
  <c r="C330" i="10"/>
  <c r="L326" i="10"/>
  <c r="K326" i="10"/>
  <c r="J326" i="10"/>
  <c r="I326" i="10"/>
  <c r="H326" i="10"/>
  <c r="F326" i="10"/>
  <c r="E326" i="10" s="1"/>
  <c r="D326" i="10"/>
  <c r="C326" i="10" s="1"/>
  <c r="G325" i="10"/>
  <c r="E325" i="10"/>
  <c r="C325" i="10"/>
  <c r="G324" i="10"/>
  <c r="E324" i="10"/>
  <c r="C324" i="10"/>
  <c r="G323" i="10"/>
  <c r="E323" i="10"/>
  <c r="C323" i="10"/>
  <c r="G322" i="10"/>
  <c r="E322" i="10"/>
  <c r="C322" i="10"/>
  <c r="G321" i="10"/>
  <c r="E321" i="10"/>
  <c r="C321" i="10"/>
  <c r="G317" i="10"/>
  <c r="F317" i="10"/>
  <c r="E317" i="10"/>
  <c r="D317" i="10"/>
  <c r="C317" i="10" s="1"/>
  <c r="C316" i="10"/>
  <c r="B316" i="10" s="1"/>
  <c r="I312" i="10"/>
  <c r="H312" i="10"/>
  <c r="G312" i="10"/>
  <c r="F312" i="10"/>
  <c r="E312" i="10" s="1"/>
  <c r="D312" i="10"/>
  <c r="C312" i="10" s="1"/>
  <c r="E311" i="10"/>
  <c r="C311" i="10"/>
  <c r="B311" i="10" s="1"/>
  <c r="G307" i="10"/>
  <c r="F307" i="10"/>
  <c r="E307" i="10"/>
  <c r="D307" i="10"/>
  <c r="C307" i="10" s="1"/>
  <c r="C306" i="10"/>
  <c r="B306" i="10" s="1"/>
  <c r="G301" i="10"/>
  <c r="F301" i="10"/>
  <c r="E301" i="10"/>
  <c r="D301" i="10"/>
  <c r="C301" i="10" s="1"/>
  <c r="C300" i="10"/>
  <c r="B300" i="10" s="1"/>
  <c r="G296" i="10"/>
  <c r="F296" i="10"/>
  <c r="E296" i="10"/>
  <c r="D296" i="10"/>
  <c r="C296" i="10" s="1"/>
  <c r="C295" i="10"/>
  <c r="B295" i="10" s="1"/>
  <c r="G291" i="10"/>
  <c r="F291" i="10"/>
  <c r="E291" i="10"/>
  <c r="D291" i="10"/>
  <c r="C291" i="10" s="1"/>
  <c r="C290" i="10"/>
  <c r="B290" i="10" s="1"/>
  <c r="I286" i="10"/>
  <c r="H286" i="10"/>
  <c r="G286" i="10"/>
  <c r="F286" i="10"/>
  <c r="E286" i="10" s="1"/>
  <c r="D286" i="10"/>
  <c r="C286" i="10" s="1"/>
  <c r="E285" i="10"/>
  <c r="C285" i="10"/>
  <c r="G281" i="10"/>
  <c r="F281" i="10"/>
  <c r="E281" i="10"/>
  <c r="D281" i="10"/>
  <c r="C281" i="10" s="1"/>
  <c r="C280" i="10"/>
  <c r="B280" i="10" s="1"/>
  <c r="G276" i="10"/>
  <c r="F276" i="10"/>
  <c r="E276" i="10"/>
  <c r="D276" i="10"/>
  <c r="C276" i="10" s="1"/>
  <c r="C275" i="10"/>
  <c r="B275" i="10" s="1"/>
  <c r="G269" i="10"/>
  <c r="F269" i="10"/>
  <c r="E269" i="10"/>
  <c r="D269" i="10"/>
  <c r="C269" i="10" s="1"/>
  <c r="B269" i="10" s="1"/>
  <c r="C268" i="10"/>
  <c r="B268" i="10" s="1"/>
  <c r="U263" i="10"/>
  <c r="T263" i="10"/>
  <c r="S263" i="10"/>
  <c r="R263" i="10"/>
  <c r="Q263" i="10"/>
  <c r="O263" i="10"/>
  <c r="N263" i="10"/>
  <c r="M263" i="10" s="1"/>
  <c r="L263" i="10"/>
  <c r="K263" i="10"/>
  <c r="J263" i="10"/>
  <c r="I263" i="10"/>
  <c r="H263" i="10" s="1"/>
  <c r="G263" i="10"/>
  <c r="F263" i="10"/>
  <c r="E263" i="10"/>
  <c r="D263" i="10"/>
  <c r="C263" i="10" s="1"/>
  <c r="P262" i="10"/>
  <c r="M262" i="10"/>
  <c r="H262" i="10"/>
  <c r="C262" i="10"/>
  <c r="I257" i="10"/>
  <c r="H257" i="10"/>
  <c r="G257" i="10"/>
  <c r="F257" i="10"/>
  <c r="E257" i="10"/>
  <c r="D257" i="10"/>
  <c r="C256" i="10"/>
  <c r="B256" i="10" s="1"/>
  <c r="C255" i="10"/>
  <c r="B255" i="10" s="1"/>
  <c r="C254" i="10"/>
  <c r="B254" i="10" s="1"/>
  <c r="C253" i="10"/>
  <c r="B253" i="10"/>
  <c r="C252" i="10"/>
  <c r="B252" i="10" s="1"/>
  <c r="C251" i="10"/>
  <c r="B251" i="10" s="1"/>
  <c r="C250" i="10"/>
  <c r="B250" i="10" s="1"/>
  <c r="C249" i="10"/>
  <c r="B249" i="10" s="1"/>
  <c r="C248" i="10"/>
  <c r="B248" i="10" s="1"/>
  <c r="C247" i="10"/>
  <c r="B247" i="10" s="1"/>
  <c r="L243" i="10"/>
  <c r="K243" i="10"/>
  <c r="J243" i="10"/>
  <c r="I243" i="10"/>
  <c r="H243" i="10"/>
  <c r="G243" i="10"/>
  <c r="E243" i="10"/>
  <c r="D243" i="10"/>
  <c r="F242" i="10"/>
  <c r="C242" i="10"/>
  <c r="F241" i="10"/>
  <c r="C241" i="10"/>
  <c r="F240" i="10"/>
  <c r="C240" i="10"/>
  <c r="B240" i="10" s="1"/>
  <c r="B645" i="10" l="1"/>
  <c r="B477" i="10"/>
  <c r="B568" i="10"/>
  <c r="B296" i="10"/>
  <c r="B580" i="10"/>
  <c r="E626" i="10"/>
  <c r="B626" i="10" s="1"/>
  <c r="B625" i="10"/>
  <c r="E595" i="10"/>
  <c r="C620" i="10"/>
  <c r="B620" i="10" s="1"/>
  <c r="B567" i="10"/>
  <c r="C639" i="10"/>
  <c r="B276" i="10"/>
  <c r="B307" i="10"/>
  <c r="C341" i="10"/>
  <c r="B341" i="10" s="1"/>
  <c r="B612" i="10"/>
  <c r="P263" i="10"/>
  <c r="B281" i="10"/>
  <c r="B291" i="10"/>
  <c r="C369" i="10"/>
  <c r="B369" i="10" s="1"/>
  <c r="B396" i="10"/>
  <c r="B448" i="10"/>
  <c r="E582" i="10"/>
  <c r="B241" i="10"/>
  <c r="C243" i="10"/>
  <c r="B359" i="10"/>
  <c r="B376" i="10"/>
  <c r="B452" i="10"/>
  <c r="B639" i="10"/>
  <c r="B548" i="10"/>
  <c r="B547" i="10"/>
  <c r="C563" i="10"/>
  <c r="B546" i="10"/>
  <c r="B242" i="10"/>
  <c r="F243" i="10"/>
  <c r="C257" i="10"/>
  <c r="B257" i="10" s="1"/>
  <c r="B262" i="10"/>
  <c r="B286" i="10"/>
  <c r="B285" i="10"/>
  <c r="B301" i="10"/>
  <c r="B312" i="10"/>
  <c r="B317" i="10"/>
  <c r="G326" i="10"/>
  <c r="B323" i="10"/>
  <c r="B324" i="10"/>
  <c r="B322" i="10"/>
  <c r="B326" i="10"/>
  <c r="B321" i="10"/>
  <c r="B325" i="10"/>
  <c r="L335" i="10"/>
  <c r="C335" i="10"/>
  <c r="B331" i="10"/>
  <c r="B332" i="10"/>
  <c r="B333" i="10"/>
  <c r="I335" i="10"/>
  <c r="B334" i="10"/>
  <c r="B330" i="10"/>
  <c r="B347" i="10"/>
  <c r="B353" i="10"/>
  <c r="B358" i="10"/>
  <c r="B357" i="10"/>
  <c r="B381" i="10"/>
  <c r="B386" i="10"/>
  <c r="I391" i="10"/>
  <c r="E391" i="10"/>
  <c r="B390" i="10"/>
  <c r="C397" i="10"/>
  <c r="B397" i="10" s="1"/>
  <c r="B402" i="10"/>
  <c r="B435" i="10"/>
  <c r="B430" i="10"/>
  <c r="B424" i="10"/>
  <c r="B425" i="10"/>
  <c r="B420" i="10"/>
  <c r="B415" i="10"/>
  <c r="B441" i="10"/>
  <c r="C454" i="10"/>
  <c r="B454" i="10" s="1"/>
  <c r="B453" i="10"/>
  <c r="B460" i="10"/>
  <c r="B466" i="10"/>
  <c r="B472" i="10"/>
  <c r="B476" i="10"/>
  <c r="B478" i="10"/>
  <c r="C514" i="10"/>
  <c r="F514" i="10"/>
  <c r="B506" i="10"/>
  <c r="B510" i="10"/>
  <c r="B509" i="10"/>
  <c r="B513" i="10"/>
  <c r="K514" i="10"/>
  <c r="B508" i="10"/>
  <c r="B512" i="10"/>
  <c r="B507" i="10"/>
  <c r="B511" i="10"/>
  <c r="C502" i="10"/>
  <c r="B502" i="10" s="1"/>
  <c r="C490" i="10"/>
  <c r="B490" i="10" s="1"/>
  <c r="B521" i="10"/>
  <c r="B525" i="10"/>
  <c r="B518" i="10"/>
  <c r="B520" i="10"/>
  <c r="B522" i="10"/>
  <c r="B524" i="10"/>
  <c r="E526" i="10"/>
  <c r="B526" i="10" s="1"/>
  <c r="B523" i="10"/>
  <c r="B519" i="10"/>
  <c r="G549" i="10"/>
  <c r="B549" i="10" s="1"/>
  <c r="C542" i="10"/>
  <c r="C534" i="10"/>
  <c r="C556" i="10"/>
  <c r="B556" i="10" s="1"/>
  <c r="F569" i="10"/>
  <c r="B569" i="10" s="1"/>
  <c r="C575" i="10"/>
  <c r="B575" i="10" s="1"/>
  <c r="C589" i="10"/>
  <c r="B589" i="10" s="1"/>
  <c r="B581" i="10"/>
  <c r="C607" i="10"/>
  <c r="B607" i="10" s="1"/>
  <c r="C601" i="10"/>
  <c r="B601" i="10" s="1"/>
  <c r="I595" i="10"/>
  <c r="B595" i="10" s="1"/>
  <c r="B593" i="10"/>
  <c r="B594" i="10"/>
  <c r="B613" i="10"/>
  <c r="B611" i="10"/>
  <c r="B624" i="10"/>
  <c r="B630" i="10"/>
  <c r="C631" i="10"/>
  <c r="B631" i="10" s="1"/>
  <c r="B643" i="10"/>
  <c r="B263" i="10"/>
  <c r="B582" i="10"/>
  <c r="B243" i="10" l="1"/>
  <c r="B514" i="10"/>
  <c r="B335" i="10"/>
  <c r="B391" i="10"/>
  <c r="H75" i="3"/>
  <c r="G75" i="3"/>
  <c r="F75" i="3"/>
  <c r="E75" i="3"/>
  <c r="D75" i="3"/>
  <c r="C75" i="3" s="1"/>
  <c r="B75" i="3" s="1"/>
  <c r="C74" i="3"/>
  <c r="B74" i="3" s="1"/>
  <c r="C73" i="3"/>
  <c r="B73" i="3" s="1"/>
  <c r="C72" i="3"/>
  <c r="B72" i="3"/>
  <c r="G68" i="3"/>
  <c r="F68" i="3"/>
  <c r="E68" i="3"/>
  <c r="D68" i="3"/>
  <c r="C68" i="3" s="1"/>
  <c r="C67" i="3"/>
  <c r="B67" i="3"/>
  <c r="C66" i="3"/>
  <c r="B66" i="3" s="1"/>
  <c r="C65" i="3"/>
  <c r="B65" i="3"/>
  <c r="L61" i="3"/>
  <c r="K61" i="3"/>
  <c r="J61" i="3"/>
  <c r="I61" i="3"/>
  <c r="H61" i="3" s="1"/>
  <c r="G61" i="3"/>
  <c r="F61" i="3"/>
  <c r="E61" i="3"/>
  <c r="D61" i="3"/>
  <c r="C61" i="3" s="1"/>
  <c r="H60" i="3"/>
  <c r="C60" i="3"/>
  <c r="H59" i="3"/>
  <c r="C59" i="3"/>
  <c r="H58" i="3"/>
  <c r="C58" i="3"/>
  <c r="G54" i="3"/>
  <c r="F54" i="3"/>
  <c r="E54" i="3"/>
  <c r="D54" i="3"/>
  <c r="C54" i="3" s="1"/>
  <c r="B54" i="3" s="1"/>
  <c r="C53" i="3"/>
  <c r="B53" i="3" s="1"/>
  <c r="C52" i="3"/>
  <c r="B52" i="3" s="1"/>
  <c r="C51" i="3"/>
  <c r="B51" i="3"/>
  <c r="C50" i="3"/>
  <c r="B50" i="3" s="1"/>
  <c r="M39" i="3"/>
  <c r="L39" i="3"/>
  <c r="K39" i="3"/>
  <c r="J39" i="3"/>
  <c r="I39" i="3"/>
  <c r="H39" i="3"/>
  <c r="G39" i="3"/>
  <c r="F39" i="3"/>
  <c r="E39" i="3"/>
  <c r="D39" i="3"/>
  <c r="G38" i="3"/>
  <c r="C38" i="3"/>
  <c r="B38" i="3" s="1"/>
  <c r="G37" i="3"/>
  <c r="C37" i="3"/>
  <c r="G36" i="3"/>
  <c r="C36" i="3"/>
  <c r="B36" i="3" s="1"/>
  <c r="I31" i="3"/>
  <c r="H31" i="3"/>
  <c r="G31" i="3"/>
  <c r="F31" i="3"/>
  <c r="E31" i="3"/>
  <c r="D31" i="3"/>
  <c r="C30" i="3"/>
  <c r="B30" i="3"/>
  <c r="C29" i="3"/>
  <c r="B29" i="3" s="1"/>
  <c r="C28" i="3"/>
  <c r="B28" i="3" s="1"/>
  <c r="Y24" i="3"/>
  <c r="X24" i="3"/>
  <c r="W24" i="3"/>
  <c r="V24" i="3"/>
  <c r="U24" i="3"/>
  <c r="T24" i="3"/>
  <c r="R24" i="3"/>
  <c r="Q24" i="3"/>
  <c r="O24" i="3"/>
  <c r="N24" i="3"/>
  <c r="L24" i="3"/>
  <c r="K24" i="3"/>
  <c r="J24" i="3" s="1"/>
  <c r="I24" i="3"/>
  <c r="H24" i="3"/>
  <c r="F24" i="3"/>
  <c r="E24" i="3"/>
  <c r="D24" i="3"/>
  <c r="S23" i="3"/>
  <c r="P23" i="3"/>
  <c r="M23" i="3"/>
  <c r="J23" i="3"/>
  <c r="G23" i="3"/>
  <c r="C23" i="3"/>
  <c r="S22" i="3"/>
  <c r="P22" i="3"/>
  <c r="M22" i="3"/>
  <c r="J22" i="3"/>
  <c r="G22" i="3"/>
  <c r="C22" i="3"/>
  <c r="S21" i="3"/>
  <c r="P21" i="3"/>
  <c r="M21" i="3"/>
  <c r="J21" i="3"/>
  <c r="G21" i="3"/>
  <c r="C21" i="3"/>
  <c r="S20" i="3"/>
  <c r="P20" i="3"/>
  <c r="M20" i="3"/>
  <c r="J20" i="3"/>
  <c r="G20" i="3"/>
  <c r="C20" i="3"/>
  <c r="S19" i="3"/>
  <c r="P19" i="3"/>
  <c r="M19" i="3"/>
  <c r="J19" i="3"/>
  <c r="G19" i="3"/>
  <c r="C19" i="3"/>
  <c r="S18" i="3"/>
  <c r="P18" i="3"/>
  <c r="M18" i="3"/>
  <c r="J18" i="3"/>
  <c r="G18" i="3"/>
  <c r="C18" i="3"/>
  <c r="S17" i="3"/>
  <c r="P17" i="3"/>
  <c r="M17" i="3"/>
  <c r="J17" i="3"/>
  <c r="G17" i="3"/>
  <c r="C17" i="3"/>
  <c r="S16" i="3"/>
  <c r="P16" i="3"/>
  <c r="M16" i="3"/>
  <c r="J16" i="3"/>
  <c r="G16" i="3"/>
  <c r="C16" i="3"/>
  <c r="S15" i="3"/>
  <c r="P15" i="3"/>
  <c r="M15" i="3"/>
  <c r="J15" i="3"/>
  <c r="G15" i="3"/>
  <c r="C15" i="3"/>
  <c r="S14" i="3"/>
  <c r="P14" i="3"/>
  <c r="M14" i="3"/>
  <c r="J14" i="3"/>
  <c r="G14" i="3"/>
  <c r="C14" i="3"/>
  <c r="S13" i="3"/>
  <c r="P13" i="3"/>
  <c r="M13" i="3"/>
  <c r="J13" i="3"/>
  <c r="G13" i="3"/>
  <c r="C13" i="3"/>
  <c r="S12" i="3"/>
  <c r="P12" i="3"/>
  <c r="M12" i="3"/>
  <c r="J12" i="3"/>
  <c r="G12" i="3"/>
  <c r="C12" i="3"/>
  <c r="S11" i="3"/>
  <c r="P11" i="3"/>
  <c r="M11" i="3"/>
  <c r="J11" i="3"/>
  <c r="G11" i="3"/>
  <c r="C11" i="3"/>
  <c r="S10" i="3"/>
  <c r="P10" i="3"/>
  <c r="M10" i="3"/>
  <c r="J10" i="3"/>
  <c r="G10" i="3"/>
  <c r="C10" i="3"/>
  <c r="S9" i="3"/>
  <c r="P9" i="3"/>
  <c r="M9" i="3"/>
  <c r="J9" i="3"/>
  <c r="G9" i="3"/>
  <c r="C9" i="3"/>
  <c r="S8" i="3"/>
  <c r="P8" i="3"/>
  <c r="M8" i="3"/>
  <c r="J8" i="3"/>
  <c r="G8" i="3"/>
  <c r="C8" i="3"/>
  <c r="S7" i="3"/>
  <c r="P7" i="3"/>
  <c r="M7" i="3"/>
  <c r="J7" i="3"/>
  <c r="G7" i="3"/>
  <c r="C7" i="3"/>
  <c r="S6" i="3"/>
  <c r="P6" i="3"/>
  <c r="M6" i="3"/>
  <c r="J6" i="3"/>
  <c r="G6" i="3"/>
  <c r="C6" i="3"/>
  <c r="S5" i="3"/>
  <c r="P5" i="3"/>
  <c r="M5" i="3"/>
  <c r="J5" i="3"/>
  <c r="G5" i="3"/>
  <c r="C5" i="3"/>
  <c r="B37" i="3" l="1"/>
  <c r="B68" i="3"/>
  <c r="G24" i="3"/>
  <c r="C39" i="3"/>
  <c r="B39" i="3" s="1"/>
  <c r="M24" i="3"/>
  <c r="B59" i="3"/>
  <c r="B60" i="3"/>
  <c r="B61" i="3"/>
  <c r="B58" i="3"/>
  <c r="C31" i="3"/>
  <c r="B31" i="3" s="1"/>
  <c r="B20" i="3"/>
  <c r="B6" i="3"/>
  <c r="B10" i="3"/>
  <c r="P24" i="3"/>
  <c r="B23" i="3"/>
  <c r="S24" i="3"/>
  <c r="B12" i="3"/>
  <c r="B8" i="3"/>
  <c r="B22" i="3"/>
  <c r="B5" i="3"/>
  <c r="B21" i="3"/>
  <c r="B9" i="3"/>
  <c r="B14" i="3"/>
  <c r="B16" i="3"/>
  <c r="B18" i="3"/>
  <c r="B13" i="3"/>
  <c r="B17" i="3"/>
  <c r="B7" i="3"/>
  <c r="B11" i="3"/>
  <c r="B15" i="3"/>
  <c r="C24" i="3"/>
  <c r="B19" i="3"/>
  <c r="L161" i="1"/>
  <c r="K161" i="1"/>
  <c r="J161" i="1"/>
  <c r="I161" i="1"/>
  <c r="H161" i="1"/>
  <c r="F161" i="1"/>
  <c r="E161" i="1"/>
  <c r="G49" i="2"/>
  <c r="F49" i="2"/>
  <c r="E49" i="2"/>
  <c r="D49" i="2"/>
  <c r="I120" i="1"/>
  <c r="H120" i="1"/>
  <c r="G120" i="1"/>
  <c r="F120" i="1"/>
  <c r="E120" i="1"/>
  <c r="D120" i="1"/>
  <c r="G130" i="2"/>
  <c r="F130" i="2"/>
  <c r="E130" i="2"/>
  <c r="D130" i="2"/>
  <c r="C130" i="2"/>
  <c r="C129" i="2"/>
  <c r="B129" i="2" s="1"/>
  <c r="C128" i="2"/>
  <c r="B128" i="2" s="1"/>
  <c r="C127" i="2"/>
  <c r="B127" i="2" s="1"/>
  <c r="C126" i="2"/>
  <c r="B126" i="2"/>
  <c r="C125" i="2"/>
  <c r="B125" i="2" s="1"/>
  <c r="C124" i="2"/>
  <c r="B124" i="2" s="1"/>
  <c r="C123" i="2"/>
  <c r="B123" i="2" s="1"/>
  <c r="C122" i="2"/>
  <c r="B122" i="2" s="1"/>
  <c r="C121" i="2"/>
  <c r="B121" i="2" s="1"/>
  <c r="C120" i="2"/>
  <c r="B120" i="2" s="1"/>
  <c r="C119" i="2"/>
  <c r="B119" i="2" s="1"/>
  <c r="C118" i="2"/>
  <c r="B118" i="2"/>
  <c r="J114" i="2"/>
  <c r="I114" i="2"/>
  <c r="H114" i="2"/>
  <c r="G114" i="2"/>
  <c r="F114" i="2"/>
  <c r="E114" i="2"/>
  <c r="D114" i="2"/>
  <c r="C113" i="2"/>
  <c r="B113" i="2"/>
  <c r="C112" i="2"/>
  <c r="B112" i="2" s="1"/>
  <c r="C111" i="2"/>
  <c r="B111" i="2" s="1"/>
  <c r="C110" i="2"/>
  <c r="B110" i="2" s="1"/>
  <c r="C109" i="2"/>
  <c r="B109" i="2"/>
  <c r="C108" i="2"/>
  <c r="B108" i="2" s="1"/>
  <c r="C107" i="2"/>
  <c r="B107" i="2" s="1"/>
  <c r="C106" i="2"/>
  <c r="B106" i="2" s="1"/>
  <c r="C105" i="2"/>
  <c r="B105" i="2" s="1"/>
  <c r="C104" i="2"/>
  <c r="B104" i="2" s="1"/>
  <c r="C103" i="2"/>
  <c r="B103" i="2" s="1"/>
  <c r="C102" i="2"/>
  <c r="B102" i="2" s="1"/>
  <c r="J98" i="2"/>
  <c r="I98" i="2"/>
  <c r="H98" i="2"/>
  <c r="G98" i="2"/>
  <c r="E98" i="2" s="1"/>
  <c r="F98" i="2"/>
  <c r="D98" i="2"/>
  <c r="C98" i="2" s="1"/>
  <c r="E97" i="2"/>
  <c r="C97" i="2"/>
  <c r="E96" i="2"/>
  <c r="C96" i="2"/>
  <c r="E95" i="2"/>
  <c r="C95" i="2"/>
  <c r="E94" i="2"/>
  <c r="C94" i="2"/>
  <c r="E93" i="2"/>
  <c r="C93" i="2"/>
  <c r="E92" i="2"/>
  <c r="B92" i="2" s="1"/>
  <c r="C92" i="2"/>
  <c r="E91" i="2"/>
  <c r="C91" i="2"/>
  <c r="E90" i="2"/>
  <c r="C90" i="2"/>
  <c r="E89" i="2"/>
  <c r="C89" i="2"/>
  <c r="B89" i="2" s="1"/>
  <c r="E88" i="2"/>
  <c r="C88" i="2"/>
  <c r="E87" i="2"/>
  <c r="C87" i="2"/>
  <c r="E86" i="2"/>
  <c r="C86" i="2"/>
  <c r="H82" i="2"/>
  <c r="G82" i="2"/>
  <c r="F82" i="2"/>
  <c r="E82" i="2"/>
  <c r="D82" i="2"/>
  <c r="C81" i="2"/>
  <c r="B81" i="2" s="1"/>
  <c r="C80" i="2"/>
  <c r="B80" i="2" s="1"/>
  <c r="C79" i="2"/>
  <c r="B79" i="2" s="1"/>
  <c r="C78" i="2"/>
  <c r="B78" i="2" s="1"/>
  <c r="C77" i="2"/>
  <c r="B77" i="2"/>
  <c r="C76" i="2"/>
  <c r="B76" i="2" s="1"/>
  <c r="C75" i="2"/>
  <c r="B75" i="2" s="1"/>
  <c r="C74" i="2"/>
  <c r="B74" i="2" s="1"/>
  <c r="C73" i="2"/>
  <c r="B73" i="2" s="1"/>
  <c r="C72" i="2"/>
  <c r="B72" i="2" s="1"/>
  <c r="C71" i="2"/>
  <c r="B71" i="2" s="1"/>
  <c r="C70" i="2"/>
  <c r="B70" i="2" s="1"/>
  <c r="L66" i="2"/>
  <c r="K66" i="2"/>
  <c r="J66" i="2"/>
  <c r="I66" i="2"/>
  <c r="H66" i="2" s="1"/>
  <c r="G66" i="2"/>
  <c r="F66" i="2"/>
  <c r="E66" i="2"/>
  <c r="D66" i="2"/>
  <c r="H65" i="2"/>
  <c r="C65" i="2"/>
  <c r="B65" i="2" s="1"/>
  <c r="H64" i="2"/>
  <c r="C64" i="2"/>
  <c r="B64" i="2" s="1"/>
  <c r="H63" i="2"/>
  <c r="C63" i="2"/>
  <c r="B63" i="2" s="1"/>
  <c r="H62" i="2"/>
  <c r="C62" i="2"/>
  <c r="B62" i="2" s="1"/>
  <c r="H61" i="2"/>
  <c r="C61" i="2"/>
  <c r="H60" i="2"/>
  <c r="C60" i="2"/>
  <c r="B60" i="2" s="1"/>
  <c r="H59" i="2"/>
  <c r="C59" i="2"/>
  <c r="B59" i="2" s="1"/>
  <c r="H58" i="2"/>
  <c r="C58" i="2"/>
  <c r="H57" i="2"/>
  <c r="C57" i="2"/>
  <c r="B57" i="2" s="1"/>
  <c r="H56" i="2"/>
  <c r="C56" i="2"/>
  <c r="H55" i="2"/>
  <c r="C55" i="2"/>
  <c r="B55" i="2" s="1"/>
  <c r="H54" i="2"/>
  <c r="C54" i="2"/>
  <c r="C49" i="2"/>
  <c r="C48" i="2"/>
  <c r="B48" i="2" s="1"/>
  <c r="C47" i="2"/>
  <c r="B47" i="2" s="1"/>
  <c r="C46" i="2"/>
  <c r="B46" i="2" s="1"/>
  <c r="C45" i="2"/>
  <c r="B45" i="2" s="1"/>
  <c r="C44" i="2"/>
  <c r="B44" i="2"/>
  <c r="C43" i="2"/>
  <c r="B43" i="2" s="1"/>
  <c r="C42" i="2"/>
  <c r="B42" i="2"/>
  <c r="C41" i="2"/>
  <c r="B41" i="2" s="1"/>
  <c r="C40" i="2"/>
  <c r="B40" i="2" s="1"/>
  <c r="C39" i="2"/>
  <c r="B39" i="2" s="1"/>
  <c r="C38" i="2"/>
  <c r="B38" i="2"/>
  <c r="C37" i="2"/>
  <c r="B37" i="2" s="1"/>
  <c r="G33" i="2"/>
  <c r="F33" i="2"/>
  <c r="E33" i="2"/>
  <c r="D33" i="2"/>
  <c r="C33" i="2" s="1"/>
  <c r="C32" i="2"/>
  <c r="B32" i="2" s="1"/>
  <c r="C31" i="2"/>
  <c r="B31" i="2" s="1"/>
  <c r="C30" i="2"/>
  <c r="B30" i="2" s="1"/>
  <c r="C29" i="2"/>
  <c r="B29" i="2"/>
  <c r="C28" i="2"/>
  <c r="B28" i="2" s="1"/>
  <c r="C27" i="2"/>
  <c r="B27" i="2" s="1"/>
  <c r="C26" i="2"/>
  <c r="B26" i="2" s="1"/>
  <c r="C25" i="2"/>
  <c r="B25" i="2"/>
  <c r="C24" i="2"/>
  <c r="B24" i="2" s="1"/>
  <c r="C23" i="2"/>
  <c r="B23" i="2" s="1"/>
  <c r="C22" i="2"/>
  <c r="B22" i="2" s="1"/>
  <c r="C21" i="2"/>
  <c r="B21" i="2" s="1"/>
  <c r="O17" i="2"/>
  <c r="N17" i="2"/>
  <c r="M17" i="2"/>
  <c r="L17" i="2"/>
  <c r="K17" i="2"/>
  <c r="I17" i="2"/>
  <c r="H17" i="2"/>
  <c r="G17" i="2"/>
  <c r="E17" i="2"/>
  <c r="D17" i="2"/>
  <c r="J16" i="2"/>
  <c r="F16" i="2"/>
  <c r="C16" i="2"/>
  <c r="J15" i="2"/>
  <c r="F15" i="2"/>
  <c r="C15" i="2"/>
  <c r="J14" i="2"/>
  <c r="F14" i="2"/>
  <c r="C14" i="2"/>
  <c r="B14" i="2" s="1"/>
  <c r="J13" i="2"/>
  <c r="F13" i="2"/>
  <c r="C13" i="2"/>
  <c r="J12" i="2"/>
  <c r="F12" i="2"/>
  <c r="C12" i="2"/>
  <c r="J11" i="2"/>
  <c r="F11" i="2"/>
  <c r="C11" i="2"/>
  <c r="J10" i="2"/>
  <c r="F10" i="2"/>
  <c r="C10" i="2"/>
  <c r="B10" i="2" s="1"/>
  <c r="J9" i="2"/>
  <c r="F9" i="2"/>
  <c r="C9" i="2"/>
  <c r="J8" i="2"/>
  <c r="F8" i="2"/>
  <c r="C8" i="2"/>
  <c r="J7" i="2"/>
  <c r="F7" i="2"/>
  <c r="C7" i="2"/>
  <c r="J6" i="2"/>
  <c r="F6" i="2"/>
  <c r="C6" i="2"/>
  <c r="B6" i="2" s="1"/>
  <c r="J5" i="2"/>
  <c r="F5" i="2"/>
  <c r="C5" i="2"/>
  <c r="B95" i="2" l="1"/>
  <c r="C82" i="2"/>
  <c r="B88" i="2"/>
  <c r="B96" i="2"/>
  <c r="C17" i="2"/>
  <c r="B91" i="2"/>
  <c r="B86" i="2"/>
  <c r="B90" i="2"/>
  <c r="B94" i="2"/>
  <c r="B130" i="2"/>
  <c r="C114" i="2"/>
  <c r="B114" i="2" s="1"/>
  <c r="B87" i="2"/>
  <c r="C66" i="2"/>
  <c r="B66" i="2" s="1"/>
  <c r="B82" i="2"/>
  <c r="B49" i="2"/>
  <c r="B33" i="2"/>
  <c r="B24" i="3"/>
  <c r="B98" i="2"/>
  <c r="B93" i="2"/>
  <c r="B97" i="2"/>
  <c r="B61" i="2"/>
  <c r="B54" i="2"/>
  <c r="B58" i="2"/>
  <c r="B56" i="2"/>
  <c r="J17" i="2"/>
  <c r="B5" i="2"/>
  <c r="B9" i="2"/>
  <c r="B13" i="2"/>
  <c r="B7" i="2"/>
  <c r="B11" i="2"/>
  <c r="B15" i="2"/>
  <c r="F17" i="2"/>
  <c r="B8" i="2"/>
  <c r="B12" i="2"/>
  <c r="B16" i="2"/>
  <c r="L192" i="1"/>
  <c r="K192" i="1"/>
  <c r="J192" i="1"/>
  <c r="I192" i="1"/>
  <c r="H192" i="1"/>
  <c r="G192" i="1"/>
  <c r="E192" i="1"/>
  <c r="D192" i="1"/>
  <c r="M181" i="1"/>
  <c r="L181" i="1"/>
  <c r="K181" i="1"/>
  <c r="J181" i="1"/>
  <c r="I181" i="1"/>
  <c r="G181" i="1"/>
  <c r="F181" i="1"/>
  <c r="E181" i="1"/>
  <c r="D181" i="1"/>
  <c r="I171" i="1"/>
  <c r="H171" i="1"/>
  <c r="G171" i="1"/>
  <c r="F171" i="1"/>
  <c r="E171" i="1"/>
  <c r="D171" i="1"/>
  <c r="D161" i="1"/>
  <c r="I152" i="1"/>
  <c r="H152" i="1"/>
  <c r="G152" i="1"/>
  <c r="F152" i="1"/>
  <c r="E152" i="1"/>
  <c r="D152" i="1"/>
  <c r="I129" i="1"/>
  <c r="H129" i="1"/>
  <c r="G129" i="1"/>
  <c r="F129" i="1"/>
  <c r="E129" i="1"/>
  <c r="D129" i="1"/>
  <c r="L111" i="1"/>
  <c r="K111" i="1"/>
  <c r="J111" i="1"/>
  <c r="I111" i="1"/>
  <c r="H111" i="1"/>
  <c r="G111" i="1"/>
  <c r="E111" i="1"/>
  <c r="D111" i="1"/>
  <c r="M103" i="1"/>
  <c r="L103" i="1"/>
  <c r="K103" i="1"/>
  <c r="J103" i="1"/>
  <c r="I103" i="1"/>
  <c r="H103" i="1"/>
  <c r="F103" i="1"/>
  <c r="E103" i="1"/>
  <c r="D103" i="1"/>
  <c r="H95" i="1"/>
  <c r="G95" i="1"/>
  <c r="F95" i="1"/>
  <c r="E95" i="1"/>
  <c r="D95" i="1"/>
  <c r="I86" i="1"/>
  <c r="H86" i="1"/>
  <c r="G86" i="1"/>
  <c r="F86" i="1"/>
  <c r="E86" i="1"/>
  <c r="D86" i="1"/>
  <c r="L78" i="1"/>
  <c r="K78" i="1"/>
  <c r="J78" i="1"/>
  <c r="I78" i="1"/>
  <c r="H78" i="1"/>
  <c r="G78" i="1"/>
  <c r="E78" i="1"/>
  <c r="D78" i="1"/>
  <c r="I68" i="1"/>
  <c r="H68" i="1"/>
  <c r="G68" i="1"/>
  <c r="F68" i="1"/>
  <c r="E68" i="1"/>
  <c r="D68" i="1"/>
  <c r="L58" i="1"/>
  <c r="K58" i="1"/>
  <c r="J58" i="1"/>
  <c r="I58" i="1"/>
  <c r="H58" i="1"/>
  <c r="G58" i="1"/>
  <c r="E58" i="1"/>
  <c r="D58" i="1"/>
  <c r="I49" i="1"/>
  <c r="H49" i="1"/>
  <c r="G49" i="1"/>
  <c r="F49" i="1"/>
  <c r="E49" i="1"/>
  <c r="D49" i="1"/>
  <c r="J39" i="1"/>
  <c r="I39" i="1"/>
  <c r="H39" i="1"/>
  <c r="G39" i="1"/>
  <c r="F39" i="1"/>
  <c r="E39" i="1"/>
  <c r="D39" i="1"/>
  <c r="M33" i="1"/>
  <c r="L33" i="1"/>
  <c r="K33" i="1"/>
  <c r="J33" i="1"/>
  <c r="I33" i="1"/>
  <c r="H33" i="1"/>
  <c r="F33" i="1"/>
  <c r="E33" i="1"/>
  <c r="D33" i="1"/>
  <c r="G24" i="1"/>
  <c r="F24" i="1"/>
  <c r="E24" i="1"/>
  <c r="D24" i="1"/>
  <c r="K24" i="1"/>
  <c r="J24" i="1"/>
  <c r="I24" i="1"/>
  <c r="H24" i="1"/>
  <c r="K13" i="1"/>
  <c r="F13" i="1"/>
  <c r="G13" i="1"/>
  <c r="H13" i="1"/>
  <c r="E12" i="1"/>
  <c r="E11" i="1"/>
  <c r="E10" i="1"/>
  <c r="E9" i="1"/>
  <c r="E8" i="1"/>
  <c r="E7" i="1"/>
  <c r="E6" i="1"/>
  <c r="D13" i="1"/>
  <c r="C12" i="1"/>
  <c r="C11" i="1"/>
  <c r="C10" i="1"/>
  <c r="C9" i="1"/>
  <c r="C8" i="1"/>
  <c r="C7" i="1"/>
  <c r="C6" i="1"/>
  <c r="B6" i="1" s="1"/>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6" i="9"/>
  <c r="C5" i="9"/>
  <c r="C4"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B17" i="2" l="1"/>
  <c r="C13" i="1"/>
  <c r="M108" i="8"/>
  <c r="L108" i="8"/>
  <c r="K108" i="8"/>
  <c r="J108" i="8"/>
  <c r="I108" i="8"/>
  <c r="H108" i="8"/>
  <c r="F108" i="8"/>
  <c r="E108" i="8"/>
  <c r="D108" i="8"/>
  <c r="G107" i="8"/>
  <c r="C107" i="8"/>
  <c r="G106" i="8"/>
  <c r="C106" i="8"/>
  <c r="B106" i="8" s="1"/>
  <c r="G105" i="8"/>
  <c r="C105" i="8"/>
  <c r="G104" i="8"/>
  <c r="C104" i="8"/>
  <c r="B104" i="8" s="1"/>
  <c r="G103" i="8"/>
  <c r="C103" i="8"/>
  <c r="G102" i="8"/>
  <c r="C102" i="8"/>
  <c r="B102" i="8" s="1"/>
  <c r="G101" i="8"/>
  <c r="C101" i="8"/>
  <c r="G100" i="8"/>
  <c r="C100" i="8"/>
  <c r="B100" i="8" s="1"/>
  <c r="G99" i="8"/>
  <c r="C99" i="8"/>
  <c r="G98" i="8"/>
  <c r="C98" i="8"/>
  <c r="B98" i="8" s="1"/>
  <c r="G97" i="8"/>
  <c r="C97" i="8"/>
  <c r="G96" i="8"/>
  <c r="C96" i="8"/>
  <c r="B96" i="8" s="1"/>
  <c r="G95" i="8"/>
  <c r="C95" i="8"/>
  <c r="G94" i="8"/>
  <c r="C94" i="8"/>
  <c r="G93" i="8"/>
  <c r="C93" i="8"/>
  <c r="G92" i="8"/>
  <c r="C92" i="8"/>
  <c r="G91" i="8"/>
  <c r="C91" i="8"/>
  <c r="G90" i="8"/>
  <c r="C90" i="8"/>
  <c r="G89" i="8"/>
  <c r="C89" i="8"/>
  <c r="G88" i="8"/>
  <c r="C88" i="8"/>
  <c r="G87" i="8"/>
  <c r="C87" i="8"/>
  <c r="G86" i="8"/>
  <c r="C86" i="8"/>
  <c r="G85" i="8"/>
  <c r="C85" i="8"/>
  <c r="G84" i="8"/>
  <c r="C84" i="8"/>
  <c r="G83" i="8"/>
  <c r="C83" i="8"/>
  <c r="G82" i="8"/>
  <c r="C82" i="8"/>
  <c r="G81" i="8"/>
  <c r="C81" i="8"/>
  <c r="G80" i="8"/>
  <c r="C80" i="8"/>
  <c r="G79" i="8"/>
  <c r="C79" i="8"/>
  <c r="G78" i="8"/>
  <c r="C78" i="8"/>
  <c r="G77" i="8"/>
  <c r="C77" i="8"/>
  <c r="G76" i="8"/>
  <c r="C76" i="8"/>
  <c r="G75" i="8"/>
  <c r="C75" i="8"/>
  <c r="G74" i="8"/>
  <c r="C74" i="8"/>
  <c r="G73" i="8"/>
  <c r="C73" i="8"/>
  <c r="G72" i="8"/>
  <c r="C72" i="8"/>
  <c r="G71" i="8"/>
  <c r="C71" i="8"/>
  <c r="G70" i="8"/>
  <c r="C70" i="8"/>
  <c r="G69" i="8"/>
  <c r="C69" i="8"/>
  <c r="G68" i="8"/>
  <c r="C68" i="8"/>
  <c r="G67" i="8"/>
  <c r="C67" i="8"/>
  <c r="B67" i="8" s="1"/>
  <c r="G66" i="8"/>
  <c r="C66" i="8"/>
  <c r="G65" i="8"/>
  <c r="C65" i="8"/>
  <c r="G64" i="8"/>
  <c r="C64" i="8"/>
  <c r="G63" i="8"/>
  <c r="C63" i="8"/>
  <c r="G62" i="8"/>
  <c r="C62" i="8"/>
  <c r="G61" i="8"/>
  <c r="C61" i="8"/>
  <c r="G60" i="8"/>
  <c r="C60" i="8"/>
  <c r="G56" i="8"/>
  <c r="C56" i="8"/>
  <c r="G55" i="8"/>
  <c r="C55" i="8"/>
  <c r="G54" i="8"/>
  <c r="C54" i="8"/>
  <c r="G53" i="8"/>
  <c r="C53" i="8"/>
  <c r="G52" i="8"/>
  <c r="C52" i="8"/>
  <c r="G51" i="8"/>
  <c r="C51" i="8"/>
  <c r="G50" i="8"/>
  <c r="C50" i="8"/>
  <c r="G49" i="8"/>
  <c r="C49" i="8"/>
  <c r="G48" i="8"/>
  <c r="C48" i="8"/>
  <c r="G47" i="8"/>
  <c r="C47" i="8"/>
  <c r="G46" i="8"/>
  <c r="C46" i="8"/>
  <c r="G45" i="8"/>
  <c r="C45" i="8"/>
  <c r="G44" i="8"/>
  <c r="C44" i="8"/>
  <c r="G43" i="8"/>
  <c r="C43" i="8"/>
  <c r="G42" i="8"/>
  <c r="C42" i="8"/>
  <c r="G41" i="8"/>
  <c r="C41" i="8"/>
  <c r="G40" i="8"/>
  <c r="C40" i="8"/>
  <c r="G39" i="8"/>
  <c r="C39" i="8"/>
  <c r="G38" i="8"/>
  <c r="C38" i="8"/>
  <c r="G37" i="8"/>
  <c r="C37" i="8"/>
  <c r="G36" i="8"/>
  <c r="C36" i="8"/>
  <c r="G35" i="8"/>
  <c r="C35" i="8"/>
  <c r="G34" i="8"/>
  <c r="C34" i="8"/>
  <c r="G33" i="8"/>
  <c r="C33" i="8"/>
  <c r="G32" i="8"/>
  <c r="C32" i="8"/>
  <c r="G31" i="8"/>
  <c r="C31" i="8"/>
  <c r="G30" i="8"/>
  <c r="C30" i="8"/>
  <c r="G29" i="8"/>
  <c r="C29" i="8"/>
  <c r="G28" i="8"/>
  <c r="C28" i="8"/>
  <c r="G27" i="8"/>
  <c r="C27" i="8"/>
  <c r="G26" i="8"/>
  <c r="C26" i="8"/>
  <c r="G25" i="8"/>
  <c r="C25" i="8"/>
  <c r="G24" i="8"/>
  <c r="C24" i="8"/>
  <c r="G23" i="8"/>
  <c r="C23" i="8"/>
  <c r="G22" i="8"/>
  <c r="C22" i="8"/>
  <c r="G21" i="8"/>
  <c r="C21" i="8"/>
  <c r="G20" i="8"/>
  <c r="C20" i="8"/>
  <c r="G19" i="8"/>
  <c r="C19" i="8"/>
  <c r="G18" i="8"/>
  <c r="C18" i="8"/>
  <c r="G17" i="8"/>
  <c r="C17" i="8"/>
  <c r="G16" i="8"/>
  <c r="C16" i="8"/>
  <c r="G15" i="8"/>
  <c r="C15" i="8"/>
  <c r="G14" i="8"/>
  <c r="C14" i="8"/>
  <c r="G13" i="8"/>
  <c r="C13" i="8"/>
  <c r="G12" i="8"/>
  <c r="C12" i="8"/>
  <c r="G11" i="8"/>
  <c r="C11" i="8"/>
  <c r="G10" i="8"/>
  <c r="C10" i="8"/>
  <c r="G9" i="8"/>
  <c r="C9" i="8"/>
  <c r="G8" i="8"/>
  <c r="C8" i="8"/>
  <c r="G7" i="8"/>
  <c r="C7" i="8"/>
  <c r="G6" i="8"/>
  <c r="C6" i="8"/>
  <c r="G5" i="8"/>
  <c r="C5" i="8"/>
  <c r="G4" i="8"/>
  <c r="C4" i="8"/>
  <c r="B70" i="8" l="1"/>
  <c r="B60" i="8"/>
  <c r="B64" i="8"/>
  <c r="B94" i="8"/>
  <c r="B87" i="8"/>
  <c r="B15" i="8"/>
  <c r="B69" i="8"/>
  <c r="B71" i="8"/>
  <c r="B73" i="8"/>
  <c r="B85" i="8"/>
  <c r="B17" i="8"/>
  <c r="B19" i="8"/>
  <c r="B21" i="8"/>
  <c r="B23" i="8"/>
  <c r="B25" i="8"/>
  <c r="B27" i="8"/>
  <c r="B29" i="8"/>
  <c r="B31" i="8"/>
  <c r="B33" i="8"/>
  <c r="B35" i="8"/>
  <c r="B37" i="8"/>
  <c r="B39" i="8"/>
  <c r="B41" i="8"/>
  <c r="B43" i="8"/>
  <c r="B45" i="8"/>
  <c r="B47" i="8"/>
  <c r="B49" i="8"/>
  <c r="B51" i="8"/>
  <c r="B53" i="8"/>
  <c r="B55" i="8"/>
  <c r="B4" i="8"/>
  <c r="B8" i="8"/>
  <c r="B12" i="8"/>
  <c r="B16" i="8"/>
  <c r="B75" i="8"/>
  <c r="B83" i="8"/>
  <c r="B86" i="8"/>
  <c r="B89" i="8"/>
  <c r="B91" i="8"/>
  <c r="B93" i="8"/>
  <c r="B95" i="8"/>
  <c r="B97" i="8"/>
  <c r="B61" i="8"/>
  <c r="B63" i="8"/>
  <c r="B65" i="8"/>
  <c r="B72" i="8"/>
  <c r="B76" i="8"/>
  <c r="B80" i="8"/>
  <c r="B84" i="8"/>
  <c r="G108" i="8"/>
  <c r="B68" i="8"/>
  <c r="B77" i="8"/>
  <c r="B79" i="8"/>
  <c r="B81" i="8"/>
  <c r="B88" i="8"/>
  <c r="B90" i="8"/>
  <c r="B92" i="8"/>
  <c r="B99" i="8"/>
  <c r="B101" i="8"/>
  <c r="B103" i="8"/>
  <c r="B105" i="8"/>
  <c r="B107" i="8"/>
  <c r="B5" i="8"/>
  <c r="B7" i="8"/>
  <c r="B9" i="8"/>
  <c r="B11" i="8"/>
  <c r="B13" i="8"/>
  <c r="B20" i="8"/>
  <c r="B24" i="8"/>
  <c r="B28" i="8"/>
  <c r="B32" i="8"/>
  <c r="B36" i="8"/>
  <c r="B40" i="8"/>
  <c r="B44" i="8"/>
  <c r="B48" i="8"/>
  <c r="B52" i="8"/>
  <c r="B56" i="8"/>
  <c r="B62" i="8"/>
  <c r="B66" i="8"/>
  <c r="B82" i="8"/>
  <c r="B74" i="8"/>
  <c r="B78" i="8"/>
  <c r="C108" i="8"/>
  <c r="B42" i="8"/>
  <c r="B50" i="8"/>
  <c r="B34" i="8"/>
  <c r="B10" i="8"/>
  <c r="B18" i="8"/>
  <c r="B26" i="8"/>
  <c r="B38" i="8"/>
  <c r="B54" i="8"/>
  <c r="B6" i="8"/>
  <c r="B14" i="8"/>
  <c r="B22" i="8"/>
  <c r="B30" i="8"/>
  <c r="B46" i="8"/>
  <c r="F107" i="9"/>
  <c r="G107" i="9"/>
  <c r="I107" i="9"/>
  <c r="J107" i="9"/>
  <c r="K107" i="9"/>
  <c r="L107" i="9"/>
  <c r="M107" i="9"/>
  <c r="D107" i="9"/>
  <c r="E107" i="9"/>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108" i="8" l="1"/>
  <c r="C108" i="7"/>
  <c r="D108" i="7"/>
  <c r="E108" i="7"/>
  <c r="F108" i="7"/>
  <c r="B108" i="7" l="1"/>
  <c r="F108" i="5"/>
  <c r="C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3" i="5"/>
  <c r="B22" i="5"/>
  <c r="B21" i="5"/>
  <c r="B20" i="5"/>
  <c r="B19" i="5"/>
  <c r="B18" i="5"/>
  <c r="B17" i="5"/>
  <c r="B16" i="5"/>
  <c r="B15" i="5"/>
  <c r="B14" i="5"/>
  <c r="B13" i="5"/>
  <c r="B12" i="5"/>
  <c r="B11" i="5"/>
  <c r="B10" i="5"/>
  <c r="B9" i="5"/>
  <c r="B8" i="5"/>
  <c r="B7" i="5"/>
  <c r="B6" i="5"/>
  <c r="B5" i="5"/>
  <c r="B4" i="5"/>
  <c r="H181" i="1" l="1"/>
  <c r="H180" i="1"/>
  <c r="H179" i="1"/>
  <c r="H178" i="1"/>
  <c r="H177" i="1"/>
  <c r="H176" i="1"/>
  <c r="C181" i="1"/>
  <c r="C180" i="1"/>
  <c r="C179" i="1"/>
  <c r="C178" i="1"/>
  <c r="C177" i="1"/>
  <c r="C176" i="1"/>
  <c r="B178" i="1" l="1"/>
  <c r="B176" i="1"/>
  <c r="B180" i="1"/>
  <c r="B181" i="1"/>
  <c r="B177" i="1"/>
  <c r="B179" i="1"/>
  <c r="F78" i="1"/>
  <c r="F77" i="1"/>
  <c r="F76" i="1"/>
  <c r="F75" i="1"/>
  <c r="F74" i="1"/>
  <c r="F73" i="1"/>
  <c r="C78" i="1"/>
  <c r="C77" i="1"/>
  <c r="C76" i="1"/>
  <c r="C75" i="1"/>
  <c r="C74" i="1"/>
  <c r="C73" i="1"/>
  <c r="H59" i="9"/>
  <c r="H60" i="9"/>
  <c r="B59" i="9" l="1"/>
  <c r="B60" i="9"/>
  <c r="B76" i="1"/>
  <c r="B75" i="1"/>
  <c r="B73" i="1"/>
  <c r="B77" i="1"/>
  <c r="B74" i="1"/>
  <c r="B78" i="1"/>
  <c r="C24" i="1" l="1"/>
  <c r="C23" i="1"/>
  <c r="C22" i="1"/>
  <c r="C21" i="1"/>
  <c r="C20" i="1"/>
  <c r="C19" i="1"/>
  <c r="C18" i="1"/>
  <c r="C17" i="1"/>
  <c r="B17" i="1" s="1"/>
  <c r="C124" i="1" l="1"/>
  <c r="B124" i="1" s="1"/>
  <c r="C125" i="1"/>
  <c r="B125" i="1" s="1"/>
  <c r="C126" i="1"/>
  <c r="B126" i="1" s="1"/>
  <c r="C127" i="1"/>
  <c r="B127" i="1" s="1"/>
  <c r="C128" i="1"/>
  <c r="B128" i="1" s="1"/>
  <c r="C129" i="1"/>
  <c r="B129" i="1" s="1"/>
  <c r="H106" i="9" l="1"/>
  <c r="H105" i="9"/>
  <c r="H104" i="9"/>
  <c r="H103" i="9"/>
  <c r="H102" i="9"/>
  <c r="H101" i="9"/>
  <c r="H100" i="9"/>
  <c r="H99" i="9"/>
  <c r="H98" i="9"/>
  <c r="H97" i="9"/>
  <c r="H96" i="9"/>
  <c r="H95" i="9"/>
  <c r="H94" i="9"/>
  <c r="H93" i="9"/>
  <c r="H92" i="9"/>
  <c r="H91" i="9"/>
  <c r="H90" i="9"/>
  <c r="H89" i="9"/>
  <c r="H88" i="9"/>
  <c r="H87" i="9"/>
  <c r="H86" i="9"/>
  <c r="B86" i="9" s="1"/>
  <c r="H85" i="9"/>
  <c r="B85" i="9" s="1"/>
  <c r="H84" i="9"/>
  <c r="H83" i="9"/>
  <c r="H82" i="9"/>
  <c r="H81" i="9"/>
  <c r="H80" i="9"/>
  <c r="H79" i="9"/>
  <c r="H78" i="9"/>
  <c r="H77" i="9"/>
  <c r="H76" i="9"/>
  <c r="H75" i="9"/>
  <c r="H74" i="9"/>
  <c r="B74" i="9" s="1"/>
  <c r="H73" i="9"/>
  <c r="H72" i="9"/>
  <c r="H71" i="9"/>
  <c r="H70" i="9"/>
  <c r="H69" i="9"/>
  <c r="H68" i="9"/>
  <c r="H67" i="9"/>
  <c r="H66" i="9"/>
  <c r="H65" i="9"/>
  <c r="H64" i="9"/>
  <c r="H63" i="9"/>
  <c r="H62" i="9"/>
  <c r="H61" i="9"/>
  <c r="H56" i="9"/>
  <c r="H55" i="9"/>
  <c r="H54" i="9"/>
  <c r="H53" i="9"/>
  <c r="H52" i="9"/>
  <c r="H51" i="9"/>
  <c r="H50" i="9"/>
  <c r="H49" i="9"/>
  <c r="H48" i="9"/>
  <c r="B48" i="9" s="1"/>
  <c r="H47" i="9"/>
  <c r="B47" i="9" s="1"/>
  <c r="H46" i="9"/>
  <c r="H45" i="9"/>
  <c r="H44" i="9"/>
  <c r="H43" i="9"/>
  <c r="H42" i="9"/>
  <c r="H41" i="9"/>
  <c r="H40" i="9"/>
  <c r="H39" i="9"/>
  <c r="B39" i="9" s="1"/>
  <c r="H38" i="9"/>
  <c r="H37" i="9"/>
  <c r="H36" i="9"/>
  <c r="H35" i="9"/>
  <c r="H34" i="9"/>
  <c r="H33" i="9"/>
  <c r="H32" i="9"/>
  <c r="H31" i="9"/>
  <c r="H30" i="9"/>
  <c r="H29" i="9"/>
  <c r="H28" i="9"/>
  <c r="H27" i="9"/>
  <c r="H26" i="9"/>
  <c r="H25" i="9"/>
  <c r="H24" i="9"/>
  <c r="B24" i="9" s="1"/>
  <c r="H23" i="9"/>
  <c r="H22" i="9"/>
  <c r="H21" i="9"/>
  <c r="H20" i="9"/>
  <c r="H19" i="9"/>
  <c r="H18" i="9"/>
  <c r="H17" i="9"/>
  <c r="H16" i="9"/>
  <c r="H15" i="9"/>
  <c r="H14" i="9"/>
  <c r="H13" i="9"/>
  <c r="H12" i="9"/>
  <c r="H11" i="9"/>
  <c r="H10" i="9"/>
  <c r="H9" i="9"/>
  <c r="H8" i="9"/>
  <c r="B8" i="9" s="1"/>
  <c r="H7" i="9"/>
  <c r="H6" i="9"/>
  <c r="H5" i="9"/>
  <c r="H4" i="9"/>
  <c r="C106" i="9"/>
  <c r="B106" i="9" s="1"/>
  <c r="B102" i="9"/>
  <c r="B98" i="9"/>
  <c r="B94" i="9"/>
  <c r="B90" i="9"/>
  <c r="B89" i="9"/>
  <c r="B82" i="9"/>
  <c r="B78" i="9"/>
  <c r="B66" i="9"/>
  <c r="B65" i="9"/>
  <c r="B62" i="9"/>
  <c r="B44" i="9"/>
  <c r="B43" i="9"/>
  <c r="B32" i="9"/>
  <c r="B28" i="9"/>
  <c r="B27" i="9"/>
  <c r="B97" i="9" l="1"/>
  <c r="B70" i="9"/>
  <c r="B55" i="9"/>
  <c r="B20" i="9"/>
  <c r="B16" i="9"/>
  <c r="B12" i="9"/>
  <c r="B101" i="9"/>
  <c r="B93" i="9"/>
  <c r="B61" i="9"/>
  <c r="B56" i="9"/>
  <c r="B52" i="9"/>
  <c r="B51" i="9"/>
  <c r="B40" i="9"/>
  <c r="B36" i="9"/>
  <c r="B35" i="9"/>
  <c r="B31" i="9"/>
  <c r="B23" i="9"/>
  <c r="B19" i="9"/>
  <c r="H107" i="9"/>
  <c r="B4" i="9"/>
  <c r="C107" i="9"/>
  <c r="B11" i="9"/>
  <c r="B15" i="9"/>
  <c r="B7" i="9"/>
  <c r="B25" i="9"/>
  <c r="B29" i="9"/>
  <c r="B33" i="9"/>
  <c r="B37" i="9"/>
  <c r="B41" i="9"/>
  <c r="B45" i="9"/>
  <c r="B49" i="9"/>
  <c r="B53" i="9"/>
  <c r="B63" i="9"/>
  <c r="B67" i="9"/>
  <c r="B71" i="9"/>
  <c r="B75" i="9"/>
  <c r="B79" i="9"/>
  <c r="B83" i="9"/>
  <c r="B87" i="9"/>
  <c r="B91" i="9"/>
  <c r="B95" i="9"/>
  <c r="B99" i="9"/>
  <c r="B103" i="9"/>
  <c r="B69" i="9"/>
  <c r="B73" i="9"/>
  <c r="B77" i="9"/>
  <c r="B81" i="9"/>
  <c r="B105" i="9"/>
  <c r="B64" i="9"/>
  <c r="B68" i="9"/>
  <c r="B72" i="9"/>
  <c r="B76" i="9"/>
  <c r="B80" i="9"/>
  <c r="B84" i="9"/>
  <c r="B88" i="9"/>
  <c r="B92" i="9"/>
  <c r="B96" i="9"/>
  <c r="B100" i="9"/>
  <c r="B104" i="9"/>
  <c r="B5" i="9"/>
  <c r="B9" i="9"/>
  <c r="B13" i="9"/>
  <c r="B17" i="9"/>
  <c r="B21" i="9"/>
  <c r="B6" i="9"/>
  <c r="B10" i="9"/>
  <c r="B14" i="9"/>
  <c r="B18" i="9"/>
  <c r="B22" i="9"/>
  <c r="B26" i="9"/>
  <c r="B30" i="9"/>
  <c r="B34" i="9"/>
  <c r="B38" i="9"/>
  <c r="B42" i="9"/>
  <c r="B46" i="9"/>
  <c r="B50" i="9"/>
  <c r="B54" i="9"/>
  <c r="F192" i="1"/>
  <c r="F191" i="1"/>
  <c r="F190" i="1"/>
  <c r="F189" i="1"/>
  <c r="F188" i="1"/>
  <c r="F187" i="1"/>
  <c r="C192" i="1"/>
  <c r="C191" i="1"/>
  <c r="C190" i="1"/>
  <c r="C189" i="1"/>
  <c r="C188" i="1"/>
  <c r="C187" i="1"/>
  <c r="H175" i="1"/>
  <c r="C175" i="1"/>
  <c r="C171" i="1"/>
  <c r="B171" i="1" s="1"/>
  <c r="C170" i="1"/>
  <c r="B170" i="1" s="1"/>
  <c r="C169" i="1"/>
  <c r="B169" i="1" s="1"/>
  <c r="C168" i="1"/>
  <c r="B168" i="1" s="1"/>
  <c r="C167" i="1"/>
  <c r="B167" i="1" s="1"/>
  <c r="C166" i="1"/>
  <c r="B166" i="1" s="1"/>
  <c r="C165" i="1"/>
  <c r="B165" i="1" s="1"/>
  <c r="G161" i="1"/>
  <c r="G160" i="1"/>
  <c r="G159" i="1"/>
  <c r="G158" i="1"/>
  <c r="G157" i="1"/>
  <c r="G156" i="1"/>
  <c r="C161" i="1"/>
  <c r="C160" i="1"/>
  <c r="C159" i="1"/>
  <c r="C158" i="1"/>
  <c r="C157" i="1"/>
  <c r="C156" i="1"/>
  <c r="C152" i="1"/>
  <c r="B152" i="1" s="1"/>
  <c r="C151" i="1"/>
  <c r="B151" i="1" s="1"/>
  <c r="C150" i="1"/>
  <c r="B150" i="1" s="1"/>
  <c r="C149" i="1"/>
  <c r="B149" i="1" s="1"/>
  <c r="C148" i="1"/>
  <c r="B148" i="1" s="1"/>
  <c r="C147" i="1"/>
  <c r="B147" i="1" s="1"/>
  <c r="C146" i="1"/>
  <c r="B146" i="1" s="1"/>
  <c r="C145" i="1"/>
  <c r="B145" i="1" s="1"/>
  <c r="C144" i="1"/>
  <c r="B144" i="1" s="1"/>
  <c r="C120" i="1"/>
  <c r="B120" i="1" s="1"/>
  <c r="C119" i="1"/>
  <c r="B119" i="1" s="1"/>
  <c r="C118" i="1"/>
  <c r="B118" i="1" s="1"/>
  <c r="C117" i="1"/>
  <c r="B117" i="1" s="1"/>
  <c r="C116" i="1"/>
  <c r="B116" i="1" s="1"/>
  <c r="C115" i="1"/>
  <c r="B115" i="1" s="1"/>
  <c r="F111" i="1"/>
  <c r="F110" i="1"/>
  <c r="F109" i="1"/>
  <c r="F108" i="1"/>
  <c r="F107" i="1"/>
  <c r="C111" i="1"/>
  <c r="C110" i="1"/>
  <c r="C109" i="1"/>
  <c r="C108" i="1"/>
  <c r="C107" i="1"/>
  <c r="G103" i="1"/>
  <c r="G102" i="1"/>
  <c r="G101" i="1"/>
  <c r="G100" i="1"/>
  <c r="G99" i="1"/>
  <c r="C103" i="1"/>
  <c r="C102" i="1"/>
  <c r="C101" i="1"/>
  <c r="C100" i="1"/>
  <c r="C99" i="1"/>
  <c r="C95" i="1"/>
  <c r="B95" i="1" s="1"/>
  <c r="C94" i="1"/>
  <c r="B94" i="1" s="1"/>
  <c r="C93" i="1"/>
  <c r="B93" i="1" s="1"/>
  <c r="C92" i="1"/>
  <c r="B92" i="1" s="1"/>
  <c r="C91" i="1"/>
  <c r="B91" i="1" s="1"/>
  <c r="C90" i="1"/>
  <c r="B90" i="1" s="1"/>
  <c r="C86" i="1"/>
  <c r="B86" i="1" s="1"/>
  <c r="C85" i="1"/>
  <c r="B85" i="1" s="1"/>
  <c r="C84" i="1"/>
  <c r="B84" i="1" s="1"/>
  <c r="C83" i="1"/>
  <c r="B83" i="1" s="1"/>
  <c r="C82" i="1"/>
  <c r="B82" i="1" s="1"/>
  <c r="F72" i="1"/>
  <c r="C72" i="1"/>
  <c r="C68" i="1"/>
  <c r="B68" i="1" s="1"/>
  <c r="C67" i="1"/>
  <c r="B67" i="1" s="1"/>
  <c r="C66" i="1"/>
  <c r="B66" i="1" s="1"/>
  <c r="C65" i="1"/>
  <c r="B65" i="1" s="1"/>
  <c r="C64" i="1"/>
  <c r="B64" i="1" s="1"/>
  <c r="C63" i="1"/>
  <c r="B63" i="1" s="1"/>
  <c r="C62" i="1"/>
  <c r="B62" i="1" s="1"/>
  <c r="F58" i="1"/>
  <c r="F57" i="1"/>
  <c r="F56" i="1"/>
  <c r="F55" i="1"/>
  <c r="F54" i="1"/>
  <c r="F53" i="1"/>
  <c r="C58" i="1"/>
  <c r="C57" i="1"/>
  <c r="C56" i="1"/>
  <c r="C55" i="1"/>
  <c r="C54" i="1"/>
  <c r="C53" i="1"/>
  <c r="C49" i="1"/>
  <c r="B49" i="1" s="1"/>
  <c r="C48" i="1"/>
  <c r="B48" i="1" s="1"/>
  <c r="C47" i="1"/>
  <c r="B47" i="1" s="1"/>
  <c r="C46" i="1"/>
  <c r="B46" i="1" s="1"/>
  <c r="C45" i="1"/>
  <c r="B45" i="1" s="1"/>
  <c r="C44" i="1"/>
  <c r="B44" i="1" s="1"/>
  <c r="C43" i="1"/>
  <c r="B43" i="1" s="1"/>
  <c r="C39" i="1"/>
  <c r="B39" i="1" s="1"/>
  <c r="C38" i="1"/>
  <c r="B38" i="1" s="1"/>
  <c r="C37" i="1"/>
  <c r="B37" i="1" s="1"/>
  <c r="G33" i="1"/>
  <c r="G32" i="1"/>
  <c r="G31" i="1"/>
  <c r="G30" i="1"/>
  <c r="G29" i="1"/>
  <c r="G28" i="1"/>
  <c r="C33" i="1"/>
  <c r="C32" i="1"/>
  <c r="C31" i="1"/>
  <c r="C30" i="1"/>
  <c r="C29" i="1"/>
  <c r="C28" i="1"/>
  <c r="B24" i="1"/>
  <c r="B23" i="1"/>
  <c r="B22" i="1"/>
  <c r="B21" i="1"/>
  <c r="B20" i="1"/>
  <c r="B19" i="1"/>
  <c r="B18" i="1"/>
  <c r="E13" i="1"/>
  <c r="B13" i="1" s="1"/>
  <c r="B12" i="1"/>
  <c r="B9" i="1"/>
  <c r="B8" i="1"/>
  <c r="B7" i="1"/>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158" i="1" l="1"/>
  <c r="B107" i="9"/>
  <c r="B189" i="1"/>
  <c r="B188" i="1"/>
  <c r="B192" i="1"/>
  <c r="B190" i="1"/>
  <c r="B187" i="1"/>
  <c r="B191" i="1"/>
  <c r="B175" i="1"/>
  <c r="B159" i="1"/>
  <c r="B10" i="1"/>
  <c r="B156" i="1"/>
  <c r="B160" i="1"/>
  <c r="B100" i="1"/>
  <c r="B110" i="1"/>
  <c r="B157" i="1"/>
  <c r="B161" i="1"/>
  <c r="B99" i="1"/>
  <c r="B109" i="1"/>
  <c r="B107" i="1"/>
  <c r="B111" i="1"/>
  <c r="B108" i="1"/>
  <c r="B102" i="1"/>
  <c r="B101" i="1"/>
  <c r="B103" i="1"/>
  <c r="B55" i="1"/>
  <c r="B56" i="1"/>
  <c r="B72" i="1"/>
  <c r="B11" i="1"/>
  <c r="B31" i="1"/>
  <c r="B53" i="1"/>
  <c r="B57" i="1"/>
  <c r="B54" i="1"/>
  <c r="B58" i="1"/>
  <c r="B28" i="1"/>
  <c r="B32" i="1"/>
  <c r="B29" i="1"/>
  <c r="B33" i="1"/>
  <c r="B30" i="1"/>
</calcChain>
</file>

<file path=xl/sharedStrings.xml><?xml version="1.0" encoding="utf-8"?>
<sst xmlns="http://schemas.openxmlformats.org/spreadsheetml/2006/main" count="3838" uniqueCount="954">
  <si>
    <t xml:space="preserve">COUNTY LEGISLATOR Legislative District 1 </t>
  </si>
  <si>
    <t>Total Votes</t>
  </si>
  <si>
    <t>Kevin J. Muldowney</t>
  </si>
  <si>
    <t>Scatterings</t>
  </si>
  <si>
    <t>VOTE FOR ONE</t>
  </si>
  <si>
    <t>TOTAL</t>
  </si>
  <si>
    <t>DEM</t>
  </si>
  <si>
    <t>REP</t>
  </si>
  <si>
    <t>CON</t>
  </si>
  <si>
    <t>WOR</t>
  </si>
  <si>
    <t>IND</t>
  </si>
  <si>
    <t>W-IN</t>
  </si>
  <si>
    <t xml:space="preserve">Dunkirk Town 2 </t>
  </si>
  <si>
    <t xml:space="preserve">Dunkirk - Ward 1-1 </t>
  </si>
  <si>
    <t xml:space="preserve">Dunkirk - Ward 2-1 </t>
  </si>
  <si>
    <t xml:space="preserve">Dunkirk - Ward 2-2 </t>
  </si>
  <si>
    <t xml:space="preserve">Dunkirk - Ward 2-3 </t>
  </si>
  <si>
    <t>Dunkirk - Ward 3-1</t>
  </si>
  <si>
    <t>Dunkirk- Ward  3-2</t>
  </si>
  <si>
    <t>COUNTY LEGISLATOR Legislative District 2</t>
  </si>
  <si>
    <t>Robert K. Bankoski</t>
  </si>
  <si>
    <t>Shaun P. Heenan</t>
  </si>
  <si>
    <t xml:space="preserve"> DEM</t>
  </si>
  <si>
    <t>WEP</t>
  </si>
  <si>
    <t xml:space="preserve">Dunkirk Town 1 </t>
  </si>
  <si>
    <t xml:space="preserve">Dunkirk - Ward 1-2  </t>
  </si>
  <si>
    <t xml:space="preserve">Dunkirk - Ward 1-3  </t>
  </si>
  <si>
    <t xml:space="preserve">Dunkirk - Ward 3-3  </t>
  </si>
  <si>
    <t xml:space="preserve">Dunkirk - Ward 4-1  </t>
  </si>
  <si>
    <t xml:space="preserve">Dunkirk - Ward 4-2  </t>
  </si>
  <si>
    <t xml:space="preserve">Dunkirk - Ward 4-3  </t>
  </si>
  <si>
    <t>COUNTY LEGISLATOR Legislative District 3</t>
  </si>
  <si>
    <t>Bob Scudder</t>
  </si>
  <si>
    <t>Pomfret 1</t>
  </si>
  <si>
    <t>Pomfret 2</t>
  </si>
  <si>
    <t>Pomfret 3</t>
  </si>
  <si>
    <t>Pomfret 7</t>
  </si>
  <si>
    <t>Pomfret 8</t>
  </si>
  <si>
    <t xml:space="preserve">COUNTY LEGISLATOR Legislative District 4 </t>
  </si>
  <si>
    <t>Christine Starks</t>
  </si>
  <si>
    <t>Pomfret 4</t>
  </si>
  <si>
    <t>Pomfret 5</t>
  </si>
  <si>
    <t>COUNTY LEGISLATOR Legislative District 5</t>
  </si>
  <si>
    <t>Terry A. Niebel</t>
  </si>
  <si>
    <t>Arkwright</t>
  </si>
  <si>
    <t>Cherry Creek</t>
  </si>
  <si>
    <t>Pomfret 6</t>
  </si>
  <si>
    <t>Sheridan 1</t>
  </si>
  <si>
    <t>Sheridan 2</t>
  </si>
  <si>
    <t>Villenova</t>
  </si>
  <si>
    <t>COUNTY LEGISLATOR Legislative District 6</t>
  </si>
  <si>
    <t>Hanover 1</t>
  </si>
  <si>
    <t>Hanover 2</t>
  </si>
  <si>
    <t>Hanover 3</t>
  </si>
  <si>
    <t>Hanover 4</t>
  </si>
  <si>
    <t>Hanover 5</t>
  </si>
  <si>
    <t>COUNTY LEGISLATOR Legislative District 7</t>
  </si>
  <si>
    <t>Mark J. Odell</t>
  </si>
  <si>
    <t>Chautauqua 4</t>
  </si>
  <si>
    <t>Portland 1</t>
  </si>
  <si>
    <t>Portland 2</t>
  </si>
  <si>
    <t>Portland 3</t>
  </si>
  <si>
    <t>Stockton 1</t>
  </si>
  <si>
    <t>Stockton 2</t>
  </si>
  <si>
    <t>COUNTY LEGISLATOR Legislative District 8</t>
  </si>
  <si>
    <t>Pierre E. Chagnon</t>
  </si>
  <si>
    <t>COUNTY LEGISLATOR Legislative District 9</t>
  </si>
  <si>
    <t>Charles C. Nazzaro</t>
  </si>
  <si>
    <t>Jamestown 3-3</t>
  </si>
  <si>
    <t>Jamestown 5-2</t>
  </si>
  <si>
    <t>Jamestown 5-3</t>
  </si>
  <si>
    <t>Jamestown 6-1</t>
  </si>
  <si>
    <t>COUNTY LEGISLATOR Legislative District 10</t>
  </si>
  <si>
    <t>Busti 1</t>
  </si>
  <si>
    <t>Busti 2</t>
  </si>
  <si>
    <t>Busti 3</t>
  </si>
  <si>
    <t>Jamestown 4-3</t>
  </si>
  <si>
    <t>Jamestown 5-1</t>
  </si>
  <si>
    <t>COUNTY LEGISLATOR Legislative District 11</t>
  </si>
  <si>
    <t>David E. Wilfong</t>
  </si>
  <si>
    <t>Jamestown 3-1</t>
  </si>
  <si>
    <t>Jamestown 3-2</t>
  </si>
  <si>
    <t>Jamestown 4-1</t>
  </si>
  <si>
    <t>Jamestown 4-2</t>
  </si>
  <si>
    <t>COUNTY LEGISLATOR Legislative District 12</t>
  </si>
  <si>
    <t>Elisabeth T. Rankin</t>
  </si>
  <si>
    <t>Jamestown 1-2</t>
  </si>
  <si>
    <t>Jamestown 1-3</t>
  </si>
  <si>
    <t>Jamestown 2-2</t>
  </si>
  <si>
    <t>Jamestown 2-3</t>
  </si>
  <si>
    <t>COUNTY LEGISLATOR Legislative District 13</t>
  </si>
  <si>
    <t>Jamestown 1-1</t>
  </si>
  <si>
    <t>Jamestown 2-1</t>
  </si>
  <si>
    <t>Jamestown 3-4</t>
  </si>
  <si>
    <t>Jamestown 6-2</t>
  </si>
  <si>
    <t>Jamestown 6-3</t>
  </si>
  <si>
    <t>COUNTY LEGISLATOR Legislative District 14</t>
  </si>
  <si>
    <t>Charlotte</t>
  </si>
  <si>
    <t>Ellicott 2-3</t>
  </si>
  <si>
    <t>Ellicott 4-3</t>
  </si>
  <si>
    <t>Ellington</t>
  </si>
  <si>
    <t>Gerry</t>
  </si>
  <si>
    <t>COUNTY LEGISLATOR Legislative District 15</t>
  </si>
  <si>
    <t>Lisa A. Vanstrom</t>
  </si>
  <si>
    <t>Ellicott 1-1</t>
  </si>
  <si>
    <t>Ellicott 1-2</t>
  </si>
  <si>
    <t>Ellicott 2-1</t>
  </si>
  <si>
    <t>Ellicott 2-2</t>
  </si>
  <si>
    <t>Ellicott 3-1</t>
  </si>
  <si>
    <t>Ellicott 3-2</t>
  </si>
  <si>
    <t>Ellicott 4-1</t>
  </si>
  <si>
    <t>Ellicott 4-2</t>
  </si>
  <si>
    <t>COUNTY LEGISLATOR Legislative District 16</t>
  </si>
  <si>
    <t>Carroll 1</t>
  </si>
  <si>
    <t>Carroll 2</t>
  </si>
  <si>
    <t>Kiantone</t>
  </si>
  <si>
    <t>Poland 1</t>
  </si>
  <si>
    <t>Poland 2</t>
  </si>
  <si>
    <t>COUNTY LEGISLATOR Legislative District 17</t>
  </si>
  <si>
    <t>Jay Gould</t>
  </si>
  <si>
    <t>Busti 4</t>
  </si>
  <si>
    <t>Busti 5</t>
  </si>
  <si>
    <t>Clymer</t>
  </si>
  <si>
    <t>French Creek</t>
  </si>
  <si>
    <t>Harmony 1</t>
  </si>
  <si>
    <t>Harmony 2</t>
  </si>
  <si>
    <t>COUNTY LEGISLATOR Legislative District 18</t>
  </si>
  <si>
    <t>David L. Himelein</t>
  </si>
  <si>
    <t>Chautauqua 1</t>
  </si>
  <si>
    <t>Chautauqua 2</t>
  </si>
  <si>
    <t>Chautauqua 3</t>
  </si>
  <si>
    <t>Mina</t>
  </si>
  <si>
    <t>Sherman</t>
  </si>
  <si>
    <t>COUNTY LEGISLATOR Legislative District 19</t>
  </si>
  <si>
    <t>John W. Hemmer</t>
  </si>
  <si>
    <t>Ripley 1</t>
  </si>
  <si>
    <t>Ripley 2</t>
  </si>
  <si>
    <t>Westfield 1</t>
  </si>
  <si>
    <t>Westfield 2</t>
  </si>
  <si>
    <t>Westfield 3</t>
  </si>
  <si>
    <t>James B. Palmatier</t>
  </si>
  <si>
    <t>Over Votes</t>
  </si>
  <si>
    <t>Under Votes</t>
  </si>
  <si>
    <t>Robert E. Dando Jr</t>
  </si>
  <si>
    <t>Kevin K. O'Connell</t>
  </si>
  <si>
    <t>Gary J. Cerne</t>
  </si>
  <si>
    <t>Jeri Ann Simora</t>
  </si>
  <si>
    <t xml:space="preserve">Charles C. Nazzaro </t>
  </si>
  <si>
    <t>Paul M. Wendel Jr</t>
  </si>
  <si>
    <t>Robert W. Whitney Jr</t>
  </si>
  <si>
    <t>Frank R. Besse</t>
  </si>
  <si>
    <t>Daniel W. Pavlock</t>
  </si>
  <si>
    <t>Terry L. Walker</t>
  </si>
  <si>
    <t>John D. Davis</t>
  </si>
  <si>
    <t>Ella Ames</t>
  </si>
  <si>
    <t>Laurel L. Adams</t>
  </si>
  <si>
    <t>CITY COURT JUDGE                    Dunkirk</t>
  </si>
  <si>
    <t xml:space="preserve">Dunkirk - Ward 1-1  </t>
  </si>
  <si>
    <t xml:space="preserve">Dunkirk - Ward 2-2  </t>
  </si>
  <si>
    <t xml:space="preserve">Dunkirk - Ward 2-3  </t>
  </si>
  <si>
    <t xml:space="preserve">Dunkirk - Ward 3-1 </t>
  </si>
  <si>
    <t xml:space="preserve">Dunkirk - Ward 3-2  </t>
  </si>
  <si>
    <t>CITY TOTALS</t>
  </si>
  <si>
    <t xml:space="preserve">CITY TREASURER Dunkirk </t>
  </si>
  <si>
    <t>Mark A. Woods</t>
  </si>
  <si>
    <t xml:space="preserve">            CITY TOTALS</t>
  </si>
  <si>
    <t xml:space="preserve">CITY COUNCIL AT LARGE  Dunkirk </t>
  </si>
  <si>
    <t>Andrew J. Woloszyn</t>
  </si>
  <si>
    <t>CITY COUNCIL 1st Ward Dunkirk</t>
  </si>
  <si>
    <t>Donald J. Williams</t>
  </si>
  <si>
    <t>CITY COUNCIL 2nd Ward Dunkirk</t>
  </si>
  <si>
    <t>Martin Bamonto</t>
  </si>
  <si>
    <t>CITY COUNCIL 3rd Ward Dunkirk</t>
  </si>
  <si>
    <t>Adelino Gonzalez Jr.</t>
  </si>
  <si>
    <t>CITY COUNCIL 4th Ward Dunkirk</t>
  </si>
  <si>
    <t xml:space="preserve">CLERK BOARD OF ASSESSORS Dunkirk </t>
  </si>
  <si>
    <t>John M. Kuzdale</t>
  </si>
  <si>
    <t>Joseph A. Price</t>
  </si>
  <si>
    <t>Ronald A. Szot</t>
  </si>
  <si>
    <t>GRE</t>
  </si>
  <si>
    <t xml:space="preserve">Donald J. Williams </t>
  </si>
  <si>
    <t>Dennis Welka</t>
  </si>
  <si>
    <t xml:space="preserve">Martin Bamonto </t>
  </si>
  <si>
    <t xml:space="preserve">Adelino Gonzalez Jr. </t>
  </si>
  <si>
    <t xml:space="preserve">Jamestown - Ward 1-1 </t>
  </si>
  <si>
    <t xml:space="preserve">Jamestown - Ward 1-2 </t>
  </si>
  <si>
    <t xml:space="preserve">Jamestown - Ward 1-3  </t>
  </si>
  <si>
    <t xml:space="preserve">Jamestown - Ward 2-1 </t>
  </si>
  <si>
    <t xml:space="preserve">Jamestown - Ward 2-2  </t>
  </si>
  <si>
    <t xml:space="preserve">Jamestown - Ward 2-3  </t>
  </si>
  <si>
    <t xml:space="preserve">Jamestown - Ward 3-1 </t>
  </si>
  <si>
    <t xml:space="preserve">Jamestown - Ward 3-2  </t>
  </si>
  <si>
    <t xml:space="preserve">Jamestown - Ward 3-3  </t>
  </si>
  <si>
    <t xml:space="preserve">Jamestown - Ward 3-4  </t>
  </si>
  <si>
    <t xml:space="preserve">Jamestown - Ward 4-1  </t>
  </si>
  <si>
    <t xml:space="preserve">Jamestown - Ward 4-2  </t>
  </si>
  <si>
    <t xml:space="preserve">Jamestown - Ward 4-3  </t>
  </si>
  <si>
    <t xml:space="preserve">Jamestown - Ward 5-1  </t>
  </si>
  <si>
    <t xml:space="preserve">Jamestown - Ward 5-2  </t>
  </si>
  <si>
    <t xml:space="preserve">Jamestown - Ward 5-3  </t>
  </si>
  <si>
    <t xml:space="preserve">Jamestown - Ward 6-1  </t>
  </si>
  <si>
    <t xml:space="preserve">Jamestown - Ward 6-2  </t>
  </si>
  <si>
    <t xml:space="preserve">Jamestown - Ward 6-3  </t>
  </si>
  <si>
    <t xml:space="preserve">CITY COUNCIL AT LARGE Jamestown </t>
  </si>
  <si>
    <t>Gregory P. Rabb</t>
  </si>
  <si>
    <t>Kimberly A. Ecklund</t>
  </si>
  <si>
    <t>VOTE FOR THREE</t>
  </si>
  <si>
    <t xml:space="preserve">CITY COUNCIL 1st Ward Jamestown </t>
  </si>
  <si>
    <t>Brent P. Sheldon</t>
  </si>
  <si>
    <t xml:space="preserve">Jamestown - Ward 1-1  </t>
  </si>
  <si>
    <t xml:space="preserve">Jamestown - Ward 1-3 </t>
  </si>
  <si>
    <t>CITY COUNCIL 2nd Ward Jamestown</t>
  </si>
  <si>
    <t>Joseph W. Scapelitte</t>
  </si>
  <si>
    <t xml:space="preserve">Anthony J. Dolce </t>
  </si>
  <si>
    <t xml:space="preserve">Jamestown - Ward 2-1  </t>
  </si>
  <si>
    <t>CITY COUNCIL 3rd Ward Jamestown</t>
  </si>
  <si>
    <t>Victoria R. James</t>
  </si>
  <si>
    <t xml:space="preserve">Jamestown - Ward 3-1  </t>
  </si>
  <si>
    <t xml:space="preserve">Jamestown - Ward 3-2 </t>
  </si>
  <si>
    <t>CITY COUNCIL 4th Ward Jamestown</t>
  </si>
  <si>
    <t>Marie T. Carrubba</t>
  </si>
  <si>
    <t>Richard L. Elardo</t>
  </si>
  <si>
    <t xml:space="preserve">Jamestown - Ward 4-1 </t>
  </si>
  <si>
    <t xml:space="preserve">Jamestown - Ward 4-2 </t>
  </si>
  <si>
    <t>CITY COUNCIL 5th Ward Jamestown</t>
  </si>
  <si>
    <t>Maria B. Jones</t>
  </si>
  <si>
    <t xml:space="preserve">Jamestown - Ward 5-1 </t>
  </si>
  <si>
    <t xml:space="preserve">Jamestown - Ward 5-3 </t>
  </si>
  <si>
    <t>CITY COUNCIL 6th Ward Jamestown</t>
  </si>
  <si>
    <t>Thomas M. Nelson</t>
  </si>
  <si>
    <t xml:space="preserve"> </t>
  </si>
  <si>
    <t xml:space="preserve">Jamestown - Ward 6-1 </t>
  </si>
  <si>
    <t xml:space="preserve">Gregory P. Rabb </t>
  </si>
  <si>
    <t>Vanessa L. Weinert</t>
  </si>
  <si>
    <t>Michael D. Laurin</t>
  </si>
  <si>
    <t>Andrew R. Liuzzo</t>
  </si>
  <si>
    <t>OverVotes</t>
  </si>
  <si>
    <t>State Supreme Court Justice</t>
  </si>
  <si>
    <t>Vote for any TWO</t>
  </si>
  <si>
    <t xml:space="preserve">Arkwright </t>
  </si>
  <si>
    <t xml:space="preserve">Busti 1 </t>
  </si>
  <si>
    <t xml:space="preserve">Busti 2 </t>
  </si>
  <si>
    <t xml:space="preserve">Busti 3 </t>
  </si>
  <si>
    <t xml:space="preserve">Busti 4 </t>
  </si>
  <si>
    <t xml:space="preserve">Busti 5 </t>
  </si>
  <si>
    <t xml:space="preserve">Carroll 1 </t>
  </si>
  <si>
    <t xml:space="preserve">Carroll 2 </t>
  </si>
  <si>
    <t xml:space="preserve">Charlotte </t>
  </si>
  <si>
    <t xml:space="preserve">Chautauqua 1 </t>
  </si>
  <si>
    <t xml:space="preserve">Chautauqua 2 </t>
  </si>
  <si>
    <t xml:space="preserve">Chautauqua 3 </t>
  </si>
  <si>
    <t xml:space="preserve">Chautauqua 4 </t>
  </si>
  <si>
    <t xml:space="preserve">Cherry Creek </t>
  </si>
  <si>
    <t xml:space="preserve">Clymer </t>
  </si>
  <si>
    <t xml:space="preserve">Dunkirk Town 2  </t>
  </si>
  <si>
    <t xml:space="preserve">Dunkirk - Ward 2-1  </t>
  </si>
  <si>
    <t xml:space="preserve">Dunkirk - Ward 3-1  </t>
  </si>
  <si>
    <t xml:space="preserve">Ellery 1  </t>
  </si>
  <si>
    <t xml:space="preserve">Ellery 2  </t>
  </si>
  <si>
    <t xml:space="preserve">Ellery 3  </t>
  </si>
  <si>
    <t xml:space="preserve">Ellicott - Ward 1-1  </t>
  </si>
  <si>
    <t xml:space="preserve">Ellicott - Ward 1-2  </t>
  </si>
  <si>
    <t xml:space="preserve">Ellicott - Ward 2-1  </t>
  </si>
  <si>
    <t xml:space="preserve">Ellicott - Ward 2-2  </t>
  </si>
  <si>
    <t>Ellicott-  Ward 2-3</t>
  </si>
  <si>
    <t xml:space="preserve">Ellicott - Ward 3-1  </t>
  </si>
  <si>
    <t xml:space="preserve">Ellicott - Ward 3-2  </t>
  </si>
  <si>
    <t xml:space="preserve">Ellicott - Ward 4-1  </t>
  </si>
  <si>
    <t xml:space="preserve">Ellicott - Ward 4-2  </t>
  </si>
  <si>
    <t xml:space="preserve">Ellicott - Ward 4-3  </t>
  </si>
  <si>
    <t xml:space="preserve">Ellington </t>
  </si>
  <si>
    <t xml:space="preserve">French Creek </t>
  </si>
  <si>
    <t xml:space="preserve">Gerry </t>
  </si>
  <si>
    <t xml:space="preserve">Hanover 1  </t>
  </si>
  <si>
    <t xml:space="preserve">Hanover 2  </t>
  </si>
  <si>
    <t xml:space="preserve">Hanover 3 </t>
  </si>
  <si>
    <t xml:space="preserve">Hanover 4 </t>
  </si>
  <si>
    <t xml:space="preserve">Hanover 5 </t>
  </si>
  <si>
    <t xml:space="preserve">Harmony 1  </t>
  </si>
  <si>
    <t xml:space="preserve">Harmony 2  </t>
  </si>
  <si>
    <t xml:space="preserve">Jamestown - Ward 1-2  </t>
  </si>
  <si>
    <t xml:space="preserve">Jamestown - Ward 6-2 </t>
  </si>
  <si>
    <t xml:space="preserve">Kiantone </t>
  </si>
  <si>
    <t xml:space="preserve">Mina </t>
  </si>
  <si>
    <t xml:space="preserve">North Harmony 1  </t>
  </si>
  <si>
    <t xml:space="preserve">North Harmony 2 </t>
  </si>
  <si>
    <t xml:space="preserve">Poland 1 </t>
  </si>
  <si>
    <t xml:space="preserve">Poland 2  </t>
  </si>
  <si>
    <t xml:space="preserve">Pomfret 1 </t>
  </si>
  <si>
    <t xml:space="preserve">Pomfret 2  </t>
  </si>
  <si>
    <t xml:space="preserve">Pomfret 3  </t>
  </si>
  <si>
    <t xml:space="preserve">Pomfret 4  </t>
  </si>
  <si>
    <t xml:space="preserve">Pomfret 5  </t>
  </si>
  <si>
    <t xml:space="preserve">Pomfret 6  </t>
  </si>
  <si>
    <t xml:space="preserve">Pomfret 7 </t>
  </si>
  <si>
    <t xml:space="preserve">Pomfret 8  </t>
  </si>
  <si>
    <t xml:space="preserve">Portland 1  </t>
  </si>
  <si>
    <t xml:space="preserve">Portland 2  </t>
  </si>
  <si>
    <t xml:space="preserve">Portland 3  </t>
  </si>
  <si>
    <t xml:space="preserve">Ripley 1  </t>
  </si>
  <si>
    <t xml:space="preserve">Ripley 2 </t>
  </si>
  <si>
    <t xml:space="preserve">Sheridan 1  </t>
  </si>
  <si>
    <t xml:space="preserve">Sheridan 2  </t>
  </si>
  <si>
    <t xml:space="preserve">Sherman </t>
  </si>
  <si>
    <t xml:space="preserve">Stockton 1 </t>
  </si>
  <si>
    <t xml:space="preserve">Stockton 2  </t>
  </si>
  <si>
    <t xml:space="preserve">Villenova </t>
  </si>
  <si>
    <t xml:space="preserve">Westfield 1  </t>
  </si>
  <si>
    <t xml:space="preserve">Westfield 2  </t>
  </si>
  <si>
    <t xml:space="preserve">Westfield 3  </t>
  </si>
  <si>
    <t>County Totals</t>
  </si>
  <si>
    <t>Lynn Wessel Keane</t>
  </si>
  <si>
    <t>Erin M. Peradotto</t>
  </si>
  <si>
    <t>Ellery V</t>
  </si>
  <si>
    <t>Sherman V</t>
  </si>
  <si>
    <t>TOTAL VOTES</t>
  </si>
  <si>
    <t>YES</t>
  </si>
  <si>
    <t>VOTE ONCE</t>
  </si>
  <si>
    <t xml:space="preserve">Arkwright  </t>
  </si>
  <si>
    <t xml:space="preserve">Busti  1 </t>
  </si>
  <si>
    <t xml:space="preserve">Busti  2 </t>
  </si>
  <si>
    <t xml:space="preserve">Busti  3 </t>
  </si>
  <si>
    <t xml:space="preserve">Busti  4 </t>
  </si>
  <si>
    <t xml:space="preserve">Busti  5 </t>
  </si>
  <si>
    <t xml:space="preserve">Carroll  1 </t>
  </si>
  <si>
    <t xml:space="preserve">Carroll  2 </t>
  </si>
  <si>
    <t xml:space="preserve">Charlotte  </t>
  </si>
  <si>
    <t xml:space="preserve">Chautauqua  1 </t>
  </si>
  <si>
    <t xml:space="preserve">Chautauqua  2 </t>
  </si>
  <si>
    <t xml:space="preserve">Chautauqua  3 </t>
  </si>
  <si>
    <t xml:space="preserve">Chautauqua  4 </t>
  </si>
  <si>
    <t xml:space="preserve">Cherry Creek  </t>
  </si>
  <si>
    <t xml:space="preserve">Clymer  </t>
  </si>
  <si>
    <t xml:space="preserve">Dunkirk Ward 1- 1 </t>
  </si>
  <si>
    <t xml:space="preserve">Dunkirk Ward 1- 2 </t>
  </si>
  <si>
    <t xml:space="preserve">Dunkirk Ward 1- 3 </t>
  </si>
  <si>
    <t xml:space="preserve">Dunkirk Ward 2- 1 </t>
  </si>
  <si>
    <t xml:space="preserve">Dunkirk Ward 2- 2 </t>
  </si>
  <si>
    <t xml:space="preserve">Dunkirk Ward 2- 3 </t>
  </si>
  <si>
    <t xml:space="preserve">Dunkirk Ward 3- 1 </t>
  </si>
  <si>
    <t xml:space="preserve">Dunkirk Ward 3- 2 </t>
  </si>
  <si>
    <t xml:space="preserve">Dunkirk Ward 3- 3 </t>
  </si>
  <si>
    <t xml:space="preserve">Dunkirk Ward 4- 1 </t>
  </si>
  <si>
    <t xml:space="preserve">Dunkirk Ward 4- 2 </t>
  </si>
  <si>
    <t xml:space="preserve">Dunkirk Ward 4- 3 </t>
  </si>
  <si>
    <t xml:space="preserve">Ellery  1 </t>
  </si>
  <si>
    <t xml:space="preserve">Ellery  2 </t>
  </si>
  <si>
    <t xml:space="preserve">Ellery  3 </t>
  </si>
  <si>
    <t xml:space="preserve">Ellicott Ward 1- 1 </t>
  </si>
  <si>
    <t xml:space="preserve">Ellicott Ward 1- 2 </t>
  </si>
  <si>
    <t xml:space="preserve">Ellicott Ward 2- 1 </t>
  </si>
  <si>
    <t xml:space="preserve">Ellicott Ward 2- 2 </t>
  </si>
  <si>
    <t>Ellicott Ward 2-3</t>
  </si>
  <si>
    <t xml:space="preserve">Ellicott Ward 3- 1 </t>
  </si>
  <si>
    <t xml:space="preserve">Ellicott Ward 3- 2 </t>
  </si>
  <si>
    <t xml:space="preserve">Ellicott Ward 4- 1 </t>
  </si>
  <si>
    <t xml:space="preserve">Ellicott Ward 4- 2 </t>
  </si>
  <si>
    <t xml:space="preserve">Ellicott Ward 4- 3 </t>
  </si>
  <si>
    <t xml:space="preserve">Ellington  </t>
  </si>
  <si>
    <t xml:space="preserve">French Creek  </t>
  </si>
  <si>
    <t xml:space="preserve">Hanover  1 </t>
  </si>
  <si>
    <t xml:space="preserve">Hanover  2 </t>
  </si>
  <si>
    <t xml:space="preserve">Hanover  3 </t>
  </si>
  <si>
    <t xml:space="preserve">Hanover  4 </t>
  </si>
  <si>
    <t xml:space="preserve">Hanover  5 </t>
  </si>
  <si>
    <t xml:space="preserve">Harmony  1 </t>
  </si>
  <si>
    <t xml:space="preserve">Harmony  2 </t>
  </si>
  <si>
    <t xml:space="preserve">Jamestown Ward 1- 1 </t>
  </si>
  <si>
    <t xml:space="preserve">Jamestown Ward 1- 2 </t>
  </si>
  <si>
    <t xml:space="preserve">Jamestown Ward 1- 3 </t>
  </si>
  <si>
    <t xml:space="preserve">Jamestown Ward 2- 1 </t>
  </si>
  <si>
    <t xml:space="preserve">Jamestown Ward 2- 2 </t>
  </si>
  <si>
    <t xml:space="preserve">Jamestown Ward 2- 3 </t>
  </si>
  <si>
    <t xml:space="preserve">Jamestown Ward 3- 1 </t>
  </si>
  <si>
    <t xml:space="preserve">Jamestown Ward 3- 2 </t>
  </si>
  <si>
    <t xml:space="preserve">Jamestown Ward 3- 3 </t>
  </si>
  <si>
    <t xml:space="preserve">Jamestown Ward 3- 4 </t>
  </si>
  <si>
    <t xml:space="preserve">Jamestown Ward 4- 1 </t>
  </si>
  <si>
    <t xml:space="preserve">Jamestown Ward 4- 2 </t>
  </si>
  <si>
    <t xml:space="preserve">Jamestown Ward 4- 3 </t>
  </si>
  <si>
    <t xml:space="preserve">Jamestown Ward 5- 1 </t>
  </si>
  <si>
    <t xml:space="preserve">Jamestown Ward 5- 2 </t>
  </si>
  <si>
    <t xml:space="preserve">Jamestown Ward 5- 3 </t>
  </si>
  <si>
    <t xml:space="preserve">Jamestown Ward 6- 1 </t>
  </si>
  <si>
    <t xml:space="preserve">Jamestown Ward 6- 2 </t>
  </si>
  <si>
    <t xml:space="preserve">Jamestown Ward 6- 3 </t>
  </si>
  <si>
    <t xml:space="preserve">Kiantone  </t>
  </si>
  <si>
    <t xml:space="preserve">Mina  </t>
  </si>
  <si>
    <t xml:space="preserve">North Harmony  1 </t>
  </si>
  <si>
    <t xml:space="preserve">North Harmony  2 </t>
  </si>
  <si>
    <t xml:space="preserve">Poland  1 </t>
  </si>
  <si>
    <t xml:space="preserve">Poland  2 </t>
  </si>
  <si>
    <t xml:space="preserve">Pomfret  1 </t>
  </si>
  <si>
    <t xml:space="preserve">Pomfret  2 </t>
  </si>
  <si>
    <t xml:space="preserve">Pomfret  3 </t>
  </si>
  <si>
    <t xml:space="preserve">Pomfret  4 </t>
  </si>
  <si>
    <t xml:space="preserve">Pomfret  5 </t>
  </si>
  <si>
    <t xml:space="preserve">Pomfret  6 </t>
  </si>
  <si>
    <t xml:space="preserve">Pomfret  7 </t>
  </si>
  <si>
    <t xml:space="preserve">Pomfret  8 </t>
  </si>
  <si>
    <t xml:space="preserve">Portland  1 </t>
  </si>
  <si>
    <t xml:space="preserve">Portland  2 </t>
  </si>
  <si>
    <t xml:space="preserve">Portland  3 </t>
  </si>
  <si>
    <t xml:space="preserve">Ripley  1 </t>
  </si>
  <si>
    <t xml:space="preserve">Ripley  2 </t>
  </si>
  <si>
    <t xml:space="preserve">Sheridan  1 </t>
  </si>
  <si>
    <t xml:space="preserve">Sheridan  2 </t>
  </si>
  <si>
    <t xml:space="preserve">Sherman  </t>
  </si>
  <si>
    <t xml:space="preserve">Stockton  1 </t>
  </si>
  <si>
    <t xml:space="preserve">Stockton  2 </t>
  </si>
  <si>
    <t xml:space="preserve">Villenova  </t>
  </si>
  <si>
    <t xml:space="preserve">Westfield  1 </t>
  </si>
  <si>
    <t xml:space="preserve">Westfield  2 </t>
  </si>
  <si>
    <t xml:space="preserve">Westfield  3 </t>
  </si>
  <si>
    <t>TOWN/CITY TOTALS</t>
  </si>
  <si>
    <t xml:space="preserve">NO </t>
  </si>
  <si>
    <t>PROPOSAL NUMBER TWO, AN AMENDMENT                                                            Allowing the complete or partial forfeiture of a public officer's pension if he or she is convicted of a certain type of felony                                                                                                            The proposed amendment to section 7 of Article 2 of the State Constitution would allow a court to reduce or revoke the public pension of a public officer who is convicted of a felony that has a direct and actual relationship to the performance of the public officer's existing duties. Shall the proposed amendment be approved?</t>
  </si>
  <si>
    <t>PROPOSAL NUMBER THREE, AN AMENDMENT                                                                           Authorizing the Use of Forest Preserve Land for Specified Purposes                                                     The proposed amendment will create a land account with up to 250 acres of forest preserve land eligible for use by towns, villages, and counties that have no viable alternative to using forest preserve land to address specific public health and safety concerns; as a substitute for the land removed from the forest preserve, another 250 acres of land, will be added to the forest preserve, subject to legislative approval. The proposed amendment also will allow bicycle trails and certain public utility lines to be located within the width of specified highways that cross the forest preserve while minimizing removal of trees and vegetation. Shall the proposed amendment be approved?</t>
  </si>
  <si>
    <t xml:space="preserve">Clymer 1 </t>
  </si>
  <si>
    <t>Ellicott- Ward 2-3</t>
  </si>
  <si>
    <t>Mike Ferguson</t>
  </si>
  <si>
    <t>George M. Borrello</t>
  </si>
  <si>
    <t xml:space="preserve">COUNTY EXECUTIVE </t>
  </si>
  <si>
    <t xml:space="preserve">CON </t>
  </si>
  <si>
    <t>Robert E. Dando Jr.</t>
  </si>
  <si>
    <t>COUNTY CLERK Countywide</t>
  </si>
  <si>
    <t>Larry L. Barmore</t>
  </si>
  <si>
    <t>Lee Ann Lazarony</t>
  </si>
  <si>
    <t xml:space="preserve">IND </t>
  </si>
  <si>
    <t>TOWN TOTALS</t>
  </si>
  <si>
    <t xml:space="preserve">TOWN COUNCIL Arkwright </t>
  </si>
  <si>
    <t xml:space="preserve">Lawrence J. Ball </t>
  </si>
  <si>
    <t>VOTE FOR ANY TWO</t>
  </si>
  <si>
    <t>Christopher C. Cannon</t>
  </si>
  <si>
    <t>Lawrence J. Ball</t>
  </si>
  <si>
    <t>Roger Cardot</t>
  </si>
  <si>
    <t>James M. Ziemba</t>
  </si>
  <si>
    <t>SUPERINTENDENT OF HIGHWAY Vacancy               Arkwright</t>
  </si>
  <si>
    <t>TOWN COUNCIL Busti</t>
  </si>
  <si>
    <t>VOTE FOR TWO</t>
  </si>
  <si>
    <t>Todd M. Hanson</t>
  </si>
  <si>
    <t>Kenneth J. Lawton</t>
  </si>
  <si>
    <t>TOWN SUPERVISOR Carroll</t>
  </si>
  <si>
    <t>Laura S. Greenwood</t>
  </si>
  <si>
    <t>REF</t>
  </si>
  <si>
    <t>TOWN CLERK Vacancy                     Carroll</t>
  </si>
  <si>
    <t>TOWN COUNCIL Carroll</t>
  </si>
  <si>
    <t>Todd J. Ekstrom</t>
  </si>
  <si>
    <t>SUPERINTENDENT OF HIGHWAY               Carroll</t>
  </si>
  <si>
    <t>Crystal M . Gibson</t>
  </si>
  <si>
    <t>Tenneil Stelmack</t>
  </si>
  <si>
    <t>Patty S. Ekstrom</t>
  </si>
  <si>
    <t>Michelle F. Lingenfelter</t>
  </si>
  <si>
    <t>Thomas R. Fenton</t>
  </si>
  <si>
    <t>Nathen D. Conrad</t>
  </si>
  <si>
    <t>Thomas E. Allison</t>
  </si>
  <si>
    <t xml:space="preserve">TOWN SUPERVISOR Charlotte </t>
  </si>
  <si>
    <t>Kenneth Bochmann</t>
  </si>
  <si>
    <t>Allen W. Chase</t>
  </si>
  <si>
    <t xml:space="preserve">TOWN CLERK Charlotte </t>
  </si>
  <si>
    <t>Susan L. Peacock</t>
  </si>
  <si>
    <t>TOWN COUNCIL Charlotte</t>
  </si>
  <si>
    <t>Mark N. Abbey</t>
  </si>
  <si>
    <t>Darren J. Carlstrom</t>
  </si>
  <si>
    <t>SUPERINTENDENT OF HIGHWAY               Charlotte</t>
  </si>
  <si>
    <t>Mark G. LeBaron</t>
  </si>
  <si>
    <t xml:space="preserve">TOWN JUSTICE Chautauqua </t>
  </si>
  <si>
    <t>Randolph T. Henderson</t>
  </si>
  <si>
    <t>Thomas J. Carlson</t>
  </si>
  <si>
    <t>Sharon M. Smead</t>
  </si>
  <si>
    <t>David P. Ward</t>
  </si>
  <si>
    <t>TOWN SUPERVISOR Cherry Creek</t>
  </si>
  <si>
    <t>TOWN CLERK Cherry Creek</t>
  </si>
  <si>
    <t>TOWN COUNCIL Cherry Creek</t>
  </si>
  <si>
    <t>SUPERINTENDENT OF HIGHWAY               Cherry Creek</t>
  </si>
  <si>
    <t>TAX COLLECTOR             Cherry Creek</t>
  </si>
  <si>
    <t>William W. Young</t>
  </si>
  <si>
    <t>Mary J. Pulliam</t>
  </si>
  <si>
    <t>Carl D. Smallback</t>
  </si>
  <si>
    <t>James R. Abbey</t>
  </si>
  <si>
    <t>Kenneth W. Chase</t>
  </si>
  <si>
    <t>Mia M. Abbey</t>
  </si>
  <si>
    <t>TOWN SUPERVISOR Dunkirk Town</t>
  </si>
  <si>
    <t>TOWN CLERK Dunkirk Town</t>
  </si>
  <si>
    <t>TOWN COUNCIL Dunkirk Town</t>
  </si>
  <si>
    <t>Dunkirk Town 1</t>
  </si>
  <si>
    <t>Dunkirk Town 2</t>
  </si>
  <si>
    <t>Richard A. Purol</t>
  </si>
  <si>
    <t>Jean M. Crane</t>
  </si>
  <si>
    <t>TOWN JUSTICE Dunkirk Town</t>
  </si>
  <si>
    <t>Christopher D. Penfold</t>
  </si>
  <si>
    <t>Juan Pagan</t>
  </si>
  <si>
    <t>Robert L. Penharlow</t>
  </si>
  <si>
    <t>TOWN SUPERVISOR Ellery</t>
  </si>
  <si>
    <t>Ellery 1</t>
  </si>
  <si>
    <t>Ellery 2</t>
  </si>
  <si>
    <t>Ellery 3</t>
  </si>
  <si>
    <t>TOWN JUSTICE Ellery</t>
  </si>
  <si>
    <t>TOWN COUNCIL Ellery</t>
  </si>
  <si>
    <t>Arden E. Johnson</t>
  </si>
  <si>
    <t>Lawrence A. Wallace</t>
  </si>
  <si>
    <t>John C. Cresanti</t>
  </si>
  <si>
    <t>G Craig Miller</t>
  </si>
  <si>
    <t xml:space="preserve">TOWN SUPERVISOR Ellicott </t>
  </si>
  <si>
    <t>Patrick W. McLaughlin</t>
  </si>
  <si>
    <t xml:space="preserve">Ellicott - Ward 1 1  </t>
  </si>
  <si>
    <t xml:space="preserve">Ellicott - Ward 1 2  </t>
  </si>
  <si>
    <t xml:space="preserve">Ellicott - Ward 2 1  </t>
  </si>
  <si>
    <t xml:space="preserve">Ellicott - Ward 2 2 </t>
  </si>
  <si>
    <t>Ellicott - Ward 2 3</t>
  </si>
  <si>
    <t xml:space="preserve">Ellicott - Ward 3 1 </t>
  </si>
  <si>
    <t xml:space="preserve">Ellicott - Ward 3 2  </t>
  </si>
  <si>
    <t xml:space="preserve">Ellicott - Ward 4 1 </t>
  </si>
  <si>
    <t xml:space="preserve">Ellicott - Ward 4 2  </t>
  </si>
  <si>
    <t xml:space="preserve">Ellicott - Ward 4 3  </t>
  </si>
  <si>
    <t>Michael C. Erlandson</t>
  </si>
  <si>
    <t xml:space="preserve">TOWN JUSTICE Ellicott </t>
  </si>
  <si>
    <t xml:space="preserve">TOWN COUNCIL WARD 1 Ellicott </t>
  </si>
  <si>
    <t>Patrick A. Tyler</t>
  </si>
  <si>
    <t xml:space="preserve">TOWN COUNCIL WARD 2 Ellicott </t>
  </si>
  <si>
    <t>Janet B. Bowman</t>
  </si>
  <si>
    <t xml:space="preserve">TOWN COUNCIL WARD 3 Ellicott </t>
  </si>
  <si>
    <t xml:space="preserve">TOWN COUNCIL WARD 4 Ellicott </t>
  </si>
  <si>
    <t>Robert F. Pickett Jr</t>
  </si>
  <si>
    <t>Sally A. Jaroszynski</t>
  </si>
  <si>
    <t xml:space="preserve">Patrick A. Tyler </t>
  </si>
  <si>
    <t>David Dunn</t>
  </si>
  <si>
    <t>Katy L. Whitmore</t>
  </si>
  <si>
    <t>Bryce Webster</t>
  </si>
  <si>
    <t>Daniel J. Heitzenrater</t>
  </si>
  <si>
    <t>TOWN COUNCIL Ellington</t>
  </si>
  <si>
    <t>Jeffrey L. Chase</t>
  </si>
  <si>
    <t>Klaus K. Mandel</t>
  </si>
  <si>
    <t>Kevin Colburn</t>
  </si>
  <si>
    <t>PER</t>
  </si>
  <si>
    <t>Jeffrey D. Reynolds</t>
  </si>
  <si>
    <t>TOWN SUPERVISOR French Creek</t>
  </si>
  <si>
    <t>David J. White</t>
  </si>
  <si>
    <t>TOWN CLERK French Creek</t>
  </si>
  <si>
    <t>TOWN JUSTICE French Creek</t>
  </si>
  <si>
    <t>TOWN COUNCIL French Creek</t>
  </si>
  <si>
    <t>SUPERINTENDENT OF HIGHWAY               French Creek</t>
  </si>
  <si>
    <t>TAX COLLECTOR             French Creek</t>
  </si>
  <si>
    <t>Arlene R. Bemis</t>
  </si>
  <si>
    <t>Vicki E. Reynolds</t>
  </si>
  <si>
    <t>Wayne S. Emory</t>
  </si>
  <si>
    <t>Norvel R. Willink</t>
  </si>
  <si>
    <t>Arthur J. Malecki</t>
  </si>
  <si>
    <t>Brenda B. White</t>
  </si>
  <si>
    <t>TOWN SUPERVISOR Gerry</t>
  </si>
  <si>
    <t>John R. Crossley</t>
  </si>
  <si>
    <t>TOWN CLERK       Gerry</t>
  </si>
  <si>
    <t>Recia L. Myers</t>
  </si>
  <si>
    <t>TOWN COUNCIL Gerry</t>
  </si>
  <si>
    <t>Randy J. Zahm</t>
  </si>
  <si>
    <t>Linda D. Bartholomew</t>
  </si>
  <si>
    <t>SUPERINTENDENT OF HIGHWAY               Gerry</t>
  </si>
  <si>
    <t>Brian T. Anderson</t>
  </si>
  <si>
    <t>TOWN JUSTICE Hanover</t>
  </si>
  <si>
    <t>Haonver 2</t>
  </si>
  <si>
    <t>Haonver 4</t>
  </si>
  <si>
    <t>TOWN COUNCIL Hanover</t>
  </si>
  <si>
    <t>Anthony J. Pearl</t>
  </si>
  <si>
    <t>Philip Hall</t>
  </si>
  <si>
    <t>Wayne L. Ashley</t>
  </si>
  <si>
    <t>Edward Schintzius</t>
  </si>
  <si>
    <t>Peter Gibson</t>
  </si>
  <si>
    <t>Adam M. Karnes</t>
  </si>
  <si>
    <t>Bernard J. Feldmann Jr.</t>
  </si>
  <si>
    <t>TOWN SUPERVISOR Harmony</t>
  </si>
  <si>
    <t>TOWN CLERK Harmony</t>
  </si>
  <si>
    <t>TOWN JUSTICE Harmony</t>
  </si>
  <si>
    <t>TOWN COUNCIL Harmony</t>
  </si>
  <si>
    <t>SUPERINTENDENT OF HIGHWAY               Harmony</t>
  </si>
  <si>
    <t>TAX COLLECTOR             Harmony</t>
  </si>
  <si>
    <t>John E. Brown</t>
  </si>
  <si>
    <t>Shelly J. Johnson</t>
  </si>
  <si>
    <t>Bruce S. Scolton</t>
  </si>
  <si>
    <t>David R. Hinderer</t>
  </si>
  <si>
    <t>Peter J. Radka</t>
  </si>
  <si>
    <t>Timothy P. Card</t>
  </si>
  <si>
    <t>Carrie D. Finnerty</t>
  </si>
  <si>
    <t>TOWN SUPERVISOR Kiantone</t>
  </si>
  <si>
    <t>TOWN CLERK Kiantone</t>
  </si>
  <si>
    <t>TOWN COUNCIL Kiantone</t>
  </si>
  <si>
    <t>Kevin E. Myers</t>
  </si>
  <si>
    <t>Gail W. Davis</t>
  </si>
  <si>
    <t>TOWN JUSTICE Kiantone</t>
  </si>
  <si>
    <t>SUPERINTENDENT OF HIGHWAY               Kiantone</t>
  </si>
  <si>
    <t>Lori L. Thierfeldt</t>
  </si>
  <si>
    <t>Mindy N. Ostrander</t>
  </si>
  <si>
    <t>Robert C. Buchanan</t>
  </si>
  <si>
    <t>Joshua S. Ostrander</t>
  </si>
  <si>
    <t>Kurt E. Sturzenbecker</t>
  </si>
  <si>
    <t>Robert G. Carlson</t>
  </si>
  <si>
    <t>TOWN SUPERVISOR Mina</t>
  </si>
  <si>
    <t>TOWN CLERK Mina</t>
  </si>
  <si>
    <t>TOWN COUNCIL Mina</t>
  </si>
  <si>
    <t>SUPERINTENDENT OF HIGHWAY               Mina</t>
  </si>
  <si>
    <t>TOWN JUSTICE Mina</t>
  </si>
  <si>
    <t>Rebecca N. Brumagin</t>
  </si>
  <si>
    <t>Sherrie R. Tanner</t>
  </si>
  <si>
    <t>Dennis M. Luce</t>
  </si>
  <si>
    <t>Michelle R. Weilacher</t>
  </si>
  <si>
    <t>Denis R. Cooper</t>
  </si>
  <si>
    <t>Richard M. Watrous</t>
  </si>
  <si>
    <t>Town Council Vacancy             Mina</t>
  </si>
  <si>
    <t>Ernest A. Roache</t>
  </si>
  <si>
    <t>William A. Himelein</t>
  </si>
  <si>
    <t>TOWN SUPERVISOR North Harmony</t>
  </si>
  <si>
    <t>North Harmony 1</t>
  </si>
  <si>
    <t>North Harmony 2</t>
  </si>
  <si>
    <t>TOWN COUNCIL  North Harmony</t>
  </si>
  <si>
    <t>SUPERINTENDENT OF HIGHWAY              North Harmony</t>
  </si>
  <si>
    <t>Sally P. Carlson</t>
  </si>
  <si>
    <t>Nancy M. Thomas</t>
  </si>
  <si>
    <t>Richard Sena</t>
  </si>
  <si>
    <t>Frank E. Stow Jr.</t>
  </si>
  <si>
    <t>TOWN CLERK               North Harmony</t>
  </si>
  <si>
    <t>TOWN SUPERVISOR Poland</t>
  </si>
  <si>
    <t>TOWN CLERK               Poland</t>
  </si>
  <si>
    <t>TOWN COUNCIL  Poland</t>
  </si>
  <si>
    <t>Kelly A. Snow</t>
  </si>
  <si>
    <t>Bonnita R. Wallace</t>
  </si>
  <si>
    <t>Corey J. Swanson</t>
  </si>
  <si>
    <t>Stevan T. Hatfield</t>
  </si>
  <si>
    <t>TOWN SUPERVISOR Pomfret</t>
  </si>
  <si>
    <t>Donald R. Steger</t>
  </si>
  <si>
    <t>TOWN CLERK Pomfret</t>
  </si>
  <si>
    <t>Allison A. Dispense</t>
  </si>
  <si>
    <t>TOWN COUNCIL Pomfret</t>
  </si>
  <si>
    <t>Brett M. Christy</t>
  </si>
  <si>
    <t>Christopher H. Schaeffer</t>
  </si>
  <si>
    <t>Michael M. Reynolds</t>
  </si>
  <si>
    <t>SUPERINTENDENT OF HIGHWAY             Pomfret</t>
  </si>
  <si>
    <t>Joel K. Chimera</t>
  </si>
  <si>
    <t>Daniel D. Bigelow</t>
  </si>
  <si>
    <t>TOWN SUPERVISOR Portland</t>
  </si>
  <si>
    <t>TOWN CLERK               Portland</t>
  </si>
  <si>
    <t>TOWN COUNCIL  Portland</t>
  </si>
  <si>
    <t>Daniel F. Schrantz</t>
  </si>
  <si>
    <t>Roxane Sobecki</t>
  </si>
  <si>
    <t>Jerry Boltz</t>
  </si>
  <si>
    <t>Matt Furman</t>
  </si>
  <si>
    <t>Rick M. Manzella</t>
  </si>
  <si>
    <t>Kenneth B. Becker</t>
  </si>
  <si>
    <t>TAX COLLECTOR             Portland</t>
  </si>
  <si>
    <t>Susan Hindman</t>
  </si>
  <si>
    <t>TOWN COUNCIL  Ripley</t>
  </si>
  <si>
    <t>Patricia A. Hathaway</t>
  </si>
  <si>
    <t>John L. Trevelline</t>
  </si>
  <si>
    <t>TOWN SUPERVISOR Sheridan</t>
  </si>
  <si>
    <t>TOWN CLERK               Sheridan</t>
  </si>
  <si>
    <t>TOWN JUSTICE              Sheridan</t>
  </si>
  <si>
    <t>TOWN COUNCIL  Sheridan</t>
  </si>
  <si>
    <t>TOWN COUNCIL Vacancy                        Sheridan</t>
  </si>
  <si>
    <t>SUPERINTENDENT OF HIGHWAY              Sheridan</t>
  </si>
  <si>
    <t>John H. Walker II</t>
  </si>
  <si>
    <t>Susan A. Bigler</t>
  </si>
  <si>
    <t>Rebecca Schafer</t>
  </si>
  <si>
    <t>Lydia Romer</t>
  </si>
  <si>
    <t>Ann L. Tofil</t>
  </si>
  <si>
    <t>Richard C. Feinen</t>
  </si>
  <si>
    <t>Craig M. Sutton Jr.</t>
  </si>
  <si>
    <t>Thomas J. Wik</t>
  </si>
  <si>
    <t>Jeffrey A. Feinen</t>
  </si>
  <si>
    <t>TOWN COUNCIL  Sherman</t>
  </si>
  <si>
    <t>Howard E. Crump</t>
  </si>
  <si>
    <t>Gerald W. Russell</t>
  </si>
  <si>
    <t>TOWN JUSTICE              Stockton</t>
  </si>
  <si>
    <t>TOWN COUNCIL  Stockton</t>
  </si>
  <si>
    <t>Mark A. Cunningham</t>
  </si>
  <si>
    <t>Stan Zembryski</t>
  </si>
  <si>
    <t>Allen S. Chase</t>
  </si>
  <si>
    <t>TOWN COUNCIL  Villenova</t>
  </si>
  <si>
    <t>Nathan A. Palmer</t>
  </si>
  <si>
    <t>Dane A. Scott</t>
  </si>
  <si>
    <t>Westley G. Tessey</t>
  </si>
  <si>
    <t>TOWN JUSTICE              Westfield</t>
  </si>
  <si>
    <t>TOWN COUNCIL  Westfield</t>
  </si>
  <si>
    <t>Jerry A. LaPorte</t>
  </si>
  <si>
    <t>David A. Spann</t>
  </si>
  <si>
    <t>William O. Northrop</t>
  </si>
  <si>
    <t>VILLAGE TOTALS</t>
  </si>
  <si>
    <t>Mary Keeney</t>
  </si>
  <si>
    <t>Ellery 2V</t>
  </si>
  <si>
    <t>Bryan Dahlberg</t>
  </si>
  <si>
    <t>Margaret Richardson</t>
  </si>
  <si>
    <t>Michele Novotny</t>
  </si>
  <si>
    <t>TRUSTEE                    Village of Brocton</t>
  </si>
  <si>
    <t>Jason DeJoe</t>
  </si>
  <si>
    <t>Arthur L. Miller</t>
  </si>
  <si>
    <t>Jacob A. Feldt</t>
  </si>
  <si>
    <t>Michael Moss</t>
  </si>
  <si>
    <t>DeEtte C. Dispenza</t>
  </si>
  <si>
    <t>J Michael Steele</t>
  </si>
  <si>
    <t>David Prince</t>
  </si>
  <si>
    <t>JUSTICE                Village of Fredonia</t>
  </si>
  <si>
    <t>TRUSTEE                Village of Fredonia</t>
  </si>
  <si>
    <t>Leslie Wille</t>
  </si>
  <si>
    <t>Steven Yunghans</t>
  </si>
  <si>
    <t>Douglas P. Essek</t>
  </si>
  <si>
    <t>Roger Britz Jr</t>
  </si>
  <si>
    <t>TRUSTEE Vacancy               Village of Fredonia</t>
  </si>
  <si>
    <t>Michael C. Barris</t>
  </si>
  <si>
    <t>Dale Ricker</t>
  </si>
  <si>
    <t>Ronald Lee Sellers</t>
  </si>
  <si>
    <t>VIL</t>
  </si>
  <si>
    <t>TRUSTEE                Village of Lakewood</t>
  </si>
  <si>
    <t>Edward J. McCague III</t>
  </si>
  <si>
    <t>Douglas Schutte</t>
  </si>
  <si>
    <t>Jack McCray</t>
  </si>
  <si>
    <t>Myra Blasius</t>
  </si>
  <si>
    <t>TRUSTEE                Village of Panama</t>
  </si>
  <si>
    <t>David Miles</t>
  </si>
  <si>
    <t>Peter Baker</t>
  </si>
  <si>
    <t>Colleen Meeder</t>
  </si>
  <si>
    <t>PPL</t>
  </si>
  <si>
    <t>Donna Higginbotham</t>
  </si>
  <si>
    <t>Kirk A. Ayers</t>
  </si>
  <si>
    <t>RIG</t>
  </si>
  <si>
    <t>Brian G. Bates</t>
  </si>
  <si>
    <t>MAYOR                    Village of                 Silver Creek</t>
  </si>
  <si>
    <t>TRUSTEE                    Village of                  Silver Creek</t>
  </si>
  <si>
    <t>Jeffrey Hornburg</t>
  </si>
  <si>
    <t>Warren Kelly</t>
  </si>
  <si>
    <t>Stephen Romanik</t>
  </si>
  <si>
    <t>TOWN COUNCIL           Clymer</t>
  </si>
  <si>
    <t>Howard Holthouse</t>
  </si>
  <si>
    <t>David Tewinkle</t>
  </si>
  <si>
    <t>Todd H. Kolstee</t>
  </si>
  <si>
    <t>Matthew S. Wade</t>
  </si>
  <si>
    <t>TAX COLLECTOR          Clymer</t>
  </si>
  <si>
    <t>Willowe F. Neckers</t>
  </si>
  <si>
    <t>Drew Smith</t>
  </si>
  <si>
    <t>Chuck Kelley</t>
  </si>
  <si>
    <t>Bryan C. Woleben</t>
  </si>
  <si>
    <t>CND</t>
  </si>
  <si>
    <t>Kimberly M. Davis</t>
  </si>
  <si>
    <t>CIT</t>
  </si>
  <si>
    <t xml:space="preserve">           WARD TOTALS</t>
  </si>
  <si>
    <t>George M. Borrello*</t>
  </si>
  <si>
    <t>Larry L. Barmore*</t>
  </si>
  <si>
    <t>Lee Fisher</t>
  </si>
  <si>
    <t>Lisa A. Gross</t>
  </si>
  <si>
    <t>Loren Kent</t>
  </si>
  <si>
    <t xml:space="preserve">             WARD TOTALS</t>
  </si>
  <si>
    <t xml:space="preserve">            WARD TOTALS</t>
  </si>
  <si>
    <t>Louis Delmonte</t>
  </si>
  <si>
    <t>Bruce Gadewoltz</t>
  </si>
  <si>
    <t>Stephanie N. Gibbs</t>
  </si>
  <si>
    <t>Jen Merrill</t>
  </si>
  <si>
    <t>TOWN COUNCIL Chautauqua</t>
  </si>
  <si>
    <t>Kevin J. Muldowney *</t>
  </si>
  <si>
    <t>Robert K. Bankoski *</t>
  </si>
  <si>
    <t>Christine Starks *</t>
  </si>
  <si>
    <t>Terry A. Niebel *</t>
  </si>
  <si>
    <t>Bob Scudder *</t>
  </si>
  <si>
    <t>Kevin K. O'Connell *</t>
  </si>
  <si>
    <t>Mark J. Odell *</t>
  </si>
  <si>
    <t>Pierre E. Chagnon *</t>
  </si>
  <si>
    <t>Charles C. Nazzaro *</t>
  </si>
  <si>
    <t>Paul M. Wendel Jr *</t>
  </si>
  <si>
    <t>David E. Wilfong *</t>
  </si>
  <si>
    <t>Elisabeth T. Rankin *</t>
  </si>
  <si>
    <t>Daniel W. Pavlock *</t>
  </si>
  <si>
    <t>Lisa A. Vanstrom *</t>
  </si>
  <si>
    <t>John D. Davis *</t>
  </si>
  <si>
    <t>Jay Gould *</t>
  </si>
  <si>
    <t>David L. Himelein *</t>
  </si>
  <si>
    <t>John W. Hemmer *</t>
  </si>
  <si>
    <t>John M. Kuzdale *</t>
  </si>
  <si>
    <t>Mark A. Woods *</t>
  </si>
  <si>
    <t>Andrew J. Woloszyn *</t>
  </si>
  <si>
    <t>Donald J. Williams *</t>
  </si>
  <si>
    <t>Martin Bamonto *</t>
  </si>
  <si>
    <t>Shaun P. Heenan *</t>
  </si>
  <si>
    <t>Brent P. Sheldon *</t>
  </si>
  <si>
    <t>Anthony J. Dolce *</t>
  </si>
  <si>
    <t>Victoria R. James *</t>
  </si>
  <si>
    <t>Marie T. Carrubba *</t>
  </si>
  <si>
    <t>Maria B. Jones *</t>
  </si>
  <si>
    <t>Thomas M. Nelson *</t>
  </si>
  <si>
    <t>Christopher C. Cannon *</t>
  </si>
  <si>
    <t>Lawrence J. Ball *</t>
  </si>
  <si>
    <t>James M. Ziemba *</t>
  </si>
  <si>
    <t>Todd M. Hanson *</t>
  </si>
  <si>
    <t>Kenneth J. Lawton *</t>
  </si>
  <si>
    <t>Laura S. Greenwood *</t>
  </si>
  <si>
    <t>Michael S. Civiletto *</t>
  </si>
  <si>
    <t xml:space="preserve">Michael S. Civiletto </t>
  </si>
  <si>
    <t>Thomas F. Mleczko *</t>
  </si>
  <si>
    <t>Tenneil Stelmack *</t>
  </si>
  <si>
    <t>Thomas R. Fenton*</t>
  </si>
  <si>
    <t>Patty S. Ekstrom *</t>
  </si>
  <si>
    <t>Thomas E. Allison *</t>
  </si>
  <si>
    <t>Allen W. Chase *</t>
  </si>
  <si>
    <t>Susan L. Peacock *</t>
  </si>
  <si>
    <t>Mark N. Abbey *</t>
  </si>
  <si>
    <t>Darren J. Carlstrom *</t>
  </si>
  <si>
    <t>Mark G. LeBaron *</t>
  </si>
  <si>
    <t>Randolph T. Henderson *</t>
  </si>
  <si>
    <t>Thomas J. Carlson *</t>
  </si>
  <si>
    <t>David P. Ward *</t>
  </si>
  <si>
    <t>William W. Young *</t>
  </si>
  <si>
    <t>Mary J. Pulliam *</t>
  </si>
  <si>
    <t>Carl D. Smallback *</t>
  </si>
  <si>
    <t>James R. Abbey *</t>
  </si>
  <si>
    <t>Kenneth W. Chase *</t>
  </si>
  <si>
    <t>Mia M. Abbey *</t>
  </si>
  <si>
    <t>Todd H. Kolstee *</t>
  </si>
  <si>
    <t>Matthew S. Wade *</t>
  </si>
  <si>
    <t>Willowe F. Neckers *</t>
  </si>
  <si>
    <t>Richard A. Purol *</t>
  </si>
  <si>
    <t>Jean M. Crane *</t>
  </si>
  <si>
    <t>Christopher D. Penfold *</t>
  </si>
  <si>
    <t>Juan Pagan *</t>
  </si>
  <si>
    <t>Robert L. Penharlow *</t>
  </si>
  <si>
    <t>Arden E. Johnson *</t>
  </si>
  <si>
    <t>Lawrence A. Wallace *</t>
  </si>
  <si>
    <t>John C. Cresanti *</t>
  </si>
  <si>
    <t>G Craig Miller *</t>
  </si>
  <si>
    <t>Patrick W. McLaughlin *</t>
  </si>
  <si>
    <t>Michael C. Erlandson *</t>
  </si>
  <si>
    <t>Sally A. Jaroszynski *</t>
  </si>
  <si>
    <t>Patrick A. Tyler *</t>
  </si>
  <si>
    <t>Janet B. Bowman  *</t>
  </si>
  <si>
    <t>Katy L. Whitmore *</t>
  </si>
  <si>
    <t>Daniel J. Heitzenrater *</t>
  </si>
  <si>
    <t>SUPERINTENDENT OF HIGHWAYS            Ellicott</t>
  </si>
  <si>
    <t>Robert F. Pickett Jr *</t>
  </si>
  <si>
    <t>David J. White *</t>
  </si>
  <si>
    <t>Arlene R. Bemis *</t>
  </si>
  <si>
    <t>Vicki E. Reynolds *</t>
  </si>
  <si>
    <t>Wayne S. Emory *</t>
  </si>
  <si>
    <t>Norvel R. Willink *</t>
  </si>
  <si>
    <t>Arthur J. Malecki *</t>
  </si>
  <si>
    <t>Brenda B. White *</t>
  </si>
  <si>
    <t>John R. Crossley *</t>
  </si>
  <si>
    <t>Recia L. Myers *</t>
  </si>
  <si>
    <t>Randy J. Zahm *</t>
  </si>
  <si>
    <t>Linda D. Bartholomew *</t>
  </si>
  <si>
    <t>Brian T. Anderson *</t>
  </si>
  <si>
    <t>Bernard J. Feldmann Jr. *</t>
  </si>
  <si>
    <t>Edward Schintzius *</t>
  </si>
  <si>
    <t>John E. Brown *</t>
  </si>
  <si>
    <t>Shelly J. Johnson *</t>
  </si>
  <si>
    <t>Bruce S. Scolton *</t>
  </si>
  <si>
    <t>David R. Hinderer *</t>
  </si>
  <si>
    <t>Peter J. Radka *</t>
  </si>
  <si>
    <t>Timothy P. Card *</t>
  </si>
  <si>
    <t>Carrie D. Finnerty *</t>
  </si>
  <si>
    <t>Kevin E. Myers *</t>
  </si>
  <si>
    <t>Gail W. Davis *</t>
  </si>
  <si>
    <t>Mindy N. Ostrander *</t>
  </si>
  <si>
    <t>Robert C. Buchanan *</t>
  </si>
  <si>
    <t>Joshua S. Ostrander *</t>
  </si>
  <si>
    <t>Kurt E. Sturzenbecker *</t>
  </si>
  <si>
    <t>Robert G. Carlson *</t>
  </si>
  <si>
    <t>Rebecca N. Brumagin *</t>
  </si>
  <si>
    <t>Sherrie R. Tanner *</t>
  </si>
  <si>
    <t>Denis R. Cooper *</t>
  </si>
  <si>
    <t>Dennis M. Luce *</t>
  </si>
  <si>
    <t>Richard M. Watrous *</t>
  </si>
  <si>
    <t>Ernest A. Roache *</t>
  </si>
  <si>
    <t>William A. Himelein *</t>
  </si>
  <si>
    <t>Sally P. Carlson *</t>
  </si>
  <si>
    <t>Nancy M. Thomas *</t>
  </si>
  <si>
    <t>Richard Sena *</t>
  </si>
  <si>
    <t>Frank E. Stow Jr. *</t>
  </si>
  <si>
    <t>Kelly A. Snow *</t>
  </si>
  <si>
    <t>Bonnita R. Wallace *</t>
  </si>
  <si>
    <t>Corey J. Swanson *</t>
  </si>
  <si>
    <t>Stevan T. Hatfield *</t>
  </si>
  <si>
    <t>Donald R. Steger *</t>
  </si>
  <si>
    <t>Allison A. Dispense *</t>
  </si>
  <si>
    <t>Brett M. Christy *</t>
  </si>
  <si>
    <t>Christopher H. Schaeffer *</t>
  </si>
  <si>
    <t>Daniel D. Bigelow *</t>
  </si>
  <si>
    <t>Dan H. Strickland *</t>
  </si>
  <si>
    <t>Dan H. Strickland</t>
  </si>
  <si>
    <t>Daniel F. Schrantz *</t>
  </si>
  <si>
    <t>Roxane Sobecki *</t>
  </si>
  <si>
    <t>Rick M. Manzella *</t>
  </si>
  <si>
    <t>Jerry Boltz *</t>
  </si>
  <si>
    <t>Kenneth B. Becker *</t>
  </si>
  <si>
    <t>Susan Hindman *</t>
  </si>
  <si>
    <t>John H. Walker II *</t>
  </si>
  <si>
    <t>Rebecca Schafer *</t>
  </si>
  <si>
    <t>Lydia Romer *</t>
  </si>
  <si>
    <t>Richard C. Feinen *</t>
  </si>
  <si>
    <t>Craig M. Sutton Jr. *</t>
  </si>
  <si>
    <t>Thomas J. Wik *</t>
  </si>
  <si>
    <t>Jeffrey A. Feinen *</t>
  </si>
  <si>
    <t>Howard E. Crump *</t>
  </si>
  <si>
    <t>Gerald W. Russell *</t>
  </si>
  <si>
    <t>Mark A. Cunningham *</t>
  </si>
  <si>
    <t>Stan Zembryski *</t>
  </si>
  <si>
    <t>Allen S. Chase *</t>
  </si>
  <si>
    <t>Westley G. Tessey *</t>
  </si>
  <si>
    <t>Nathan A. Palmer *</t>
  </si>
  <si>
    <t>Jerry A. LaPorte *</t>
  </si>
  <si>
    <t>David A. Spann *</t>
  </si>
  <si>
    <t>William O. Northrop *</t>
  </si>
  <si>
    <t>Patricia A. Hathaway *</t>
  </si>
  <si>
    <t>John L. Trevelline *</t>
  </si>
  <si>
    <t>Jennifer Stenta</t>
  </si>
  <si>
    <t>David P. Reinhardt</t>
  </si>
  <si>
    <t>Paul D. Whitford</t>
  </si>
  <si>
    <t>Scott Schrecengost</t>
  </si>
  <si>
    <t>Bryan Dahlberg *</t>
  </si>
  <si>
    <t>Margaret Richardson *</t>
  </si>
  <si>
    <t>Michele Novotny *</t>
  </si>
  <si>
    <t>Arthur L. Miller *</t>
  </si>
  <si>
    <t>Bryan C. Woleben *</t>
  </si>
  <si>
    <t>Scott Schrecengost *</t>
  </si>
  <si>
    <t>Mary Keeney *</t>
  </si>
  <si>
    <t>Michael Moss *</t>
  </si>
  <si>
    <t>DeEtte C. Dispenza *</t>
  </si>
  <si>
    <t>J Michael Steele *</t>
  </si>
  <si>
    <t>David Prince *</t>
  </si>
  <si>
    <t>Douglas P. Essek *</t>
  </si>
  <si>
    <t>Roger Britz Jr *</t>
  </si>
  <si>
    <t>Michael C. Barris *</t>
  </si>
  <si>
    <t>Edward J. McCague III *</t>
  </si>
  <si>
    <t>Douglas Schutte *</t>
  </si>
  <si>
    <t>Kimberly M. Davis *</t>
  </si>
  <si>
    <t>Colleen Meeder *</t>
  </si>
  <si>
    <t>Donna Higginbotham *</t>
  </si>
  <si>
    <t>Kirk A. Ayers *</t>
  </si>
  <si>
    <t>Jeffrey Hornburg *</t>
  </si>
  <si>
    <t>Warren Kelly *</t>
  </si>
  <si>
    <t>Stephen Romanik *</t>
  </si>
  <si>
    <t>SUPERINTENDENT OF HIGHWAY                    Portland</t>
  </si>
  <si>
    <t>Thomas F. Mleczko</t>
  </si>
  <si>
    <t>Philip Hall*</t>
  </si>
  <si>
    <t>Kevin Colburn*</t>
  </si>
  <si>
    <t>Jeffrey D. Reynolds *</t>
  </si>
  <si>
    <t>Kimberly A. Ecklund *</t>
  </si>
  <si>
    <t>Andrew R. Liuzzo *</t>
  </si>
  <si>
    <t>Vanessa L. Weinert *</t>
  </si>
  <si>
    <t>Paul D. Whitford *</t>
  </si>
  <si>
    <t>North Haromny 1</t>
  </si>
  <si>
    <t>Michael S. Civiletto</t>
  </si>
  <si>
    <t>PROPOSAL NUMBER ONE, A QUESTION Constitutional Convention                         Shall there be a convention to revise the Constitution and amend the same?</t>
  </si>
  <si>
    <t>PROPOSAL NUMBER ONE, A QUESTION Constitutional Convention                           Shall there be a convention to revise the Constitution and amend the same?</t>
  </si>
  <si>
    <t xml:space="preserve">TOWN CLERK                 Ellicott </t>
  </si>
  <si>
    <t>MAYOR                    Village of             Bemus Point</t>
  </si>
  <si>
    <t>TRUSTEE                    Village of               Bemus Point</t>
  </si>
  <si>
    <t>MAYOR                    Village of                Celoron</t>
  </si>
  <si>
    <t>TRUSTEE                    Village of                 Celoron</t>
  </si>
  <si>
    <t>TRUSTEE                    Village of                   Falconer</t>
  </si>
  <si>
    <t>MAYOR                    Village of                  Sherman</t>
  </si>
  <si>
    <t>TRUSTEE                    Village of                  Sherman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</si>
</sst>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9" x14ac:knownFonts="1">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name val="Arial"/>
      <family val="2"/>
    </font>
    <font>
      <b/>
      <sz val="8"/>
      <color indexed="8"/>
      <name val="Arial"/>
      <family val="2"/>
    </font>
    <font>
      <b/>
      <sz val="8"/>
      <color indexed="9"/>
      <name val="Arial"/>
      <family val="2"/>
    </font>
    <font>
      <b/>
      <sz val="10"/>
      <name val="Arial"/>
      <family val="2"/>
    </font>
    <font>
      <b/>
      <sz val="8"/>
      <name val="Arial"/>
      <family val="2"/>
    </font>
    <font>
      <sz val="10"/>
      <color indexed="8"/>
      <name val="Calibri"/>
      <family val="2"/>
    </font>
    <font>
      <sz val="10"/>
      <name val="Calibri"/>
      <family val="2"/>
      <scheme val="minor"/>
    </font>
    <font>
      <sz val="10"/>
      <color indexed="8"/>
      <name val="Calibri"/>
      <family val="2"/>
      <scheme val="minor"/>
    </font>
    <font>
      <b/>
      <sz val="10"/>
      <name val="Calibri"/>
      <family val="2"/>
      <scheme val="minor"/>
    </font>
    <font>
      <sz val="11"/>
      <color indexed="8"/>
      <name val="Calibri"/>
      <family val="2"/>
    </font>
    <font>
      <sz val="12"/>
      <color theme="1"/>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0"/>
      <color theme="1"/>
      <name val="Calibri"/>
      <family val="2"/>
      <scheme val="minor"/>
    </font>
    <font>
      <b/>
      <sz val="9"/>
      <color indexed="9"/>
      <name val="Calibri"/>
      <family val="2"/>
      <scheme val="minor"/>
    </font>
    <font>
      <b/>
      <sz val="9"/>
      <color indexed="9"/>
      <name val="Arial"/>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8"/>
      <color theme="0"/>
      <name val="Arial"/>
      <family val="2"/>
    </font>
    <font>
      <b/>
      <sz val="10"/>
      <color indexed="8"/>
      <name val="Calibri"/>
      <family val="2"/>
      <scheme val="minor"/>
    </font>
    <font>
      <b/>
      <sz val="8"/>
      <color indexed="9"/>
      <name val="Calibri"/>
      <family val="2"/>
      <scheme val="minor"/>
    </font>
    <font>
      <b/>
      <sz val="8"/>
      <color theme="1"/>
      <name val="Arial"/>
      <family val="2"/>
    </font>
    <font>
      <b/>
      <sz val="9"/>
      <color theme="1"/>
      <name val="Calibri"/>
      <family val="2"/>
      <scheme val="minor"/>
    </font>
    <font>
      <b/>
      <sz val="8"/>
      <color theme="0"/>
      <name val="Calibri"/>
      <family val="2"/>
      <scheme val="minor"/>
    </font>
    <font>
      <sz val="8"/>
      <color indexed="9"/>
      <name val="Calibri"/>
      <family val="2"/>
      <scheme val="minor"/>
    </font>
    <font>
      <sz val="8"/>
      <color rgb="FFFF0000"/>
      <name val="Arial"/>
      <family val="2"/>
    </font>
    <font>
      <b/>
      <sz val="9"/>
      <color indexed="8"/>
      <name val="Calibri"/>
      <family val="2"/>
    </font>
    <font>
      <sz val="9"/>
      <name val="Calibri"/>
      <family val="2"/>
      <scheme val="minor"/>
    </font>
    <font>
      <sz val="9"/>
      <color theme="1"/>
      <name val="Calibri"/>
      <family val="2"/>
      <scheme val="minor"/>
    </font>
    <font>
      <sz val="9"/>
      <color indexed="8"/>
      <name val="Calibri"/>
      <family val="2"/>
    </font>
    <font>
      <sz val="9"/>
      <color indexed="8"/>
      <name val="Calibri"/>
      <family val="2"/>
      <scheme val="minor"/>
    </font>
    <font>
      <b/>
      <sz val="9"/>
      <color theme="0"/>
      <name val="Arial"/>
      <family val="2"/>
    </font>
    <font>
      <b/>
      <sz val="9"/>
      <color theme="0"/>
      <name val="Calibri"/>
      <family val="2"/>
      <scheme val="minor"/>
    </font>
    <font>
      <b/>
      <sz val="9"/>
      <name val="Calibri"/>
      <family val="2"/>
      <scheme val="minor"/>
    </font>
    <font>
      <b/>
      <sz val="9"/>
      <color indexed="8"/>
      <name val="Calibri"/>
      <family val="2"/>
      <scheme val="minor"/>
    </font>
    <font>
      <b/>
      <sz val="9"/>
      <name val="Calibri"/>
      <family val="2"/>
    </font>
    <font>
      <sz val="8"/>
      <color theme="1"/>
      <name val="Calibri"/>
      <family val="2"/>
      <scheme val="minor"/>
    </font>
    <font>
      <sz val="9"/>
      <color indexed="9"/>
      <name val="Calibri"/>
      <family val="2"/>
      <scheme val="minor"/>
    </font>
    <font>
      <b/>
      <sz val="8"/>
      <color indexed="8"/>
      <name val="Calibri"/>
      <family val="2"/>
      <scheme val="minor"/>
    </font>
    <font>
      <b/>
      <sz val="10"/>
      <name val="Calibri"/>
      <family val="2"/>
    </font>
    <font>
      <b/>
      <sz val="8"/>
      <name val="Calibri"/>
      <family val="2"/>
      <scheme val="minor"/>
    </font>
    <font>
      <sz val="8"/>
      <name val="Calibri"/>
      <family val="2"/>
      <scheme val="minor"/>
    </font>
    <font>
      <b/>
      <sz val="8"/>
      <name val="Calibri"/>
      <family val="2"/>
    </font>
    <font>
      <b/>
      <sz val="10"/>
      <color indexed="8"/>
      <name val="Arial"/>
      <family val="2"/>
    </font>
    <font>
      <sz val="8"/>
      <color indexed="8"/>
      <name val="Calibri"/>
      <family val="2"/>
      <scheme val="minor"/>
    </font>
    <font>
      <sz val="8"/>
      <color indexed="8"/>
      <name val="Calibri"/>
      <family val="2"/>
    </font>
    <font>
      <b/>
      <sz val="7"/>
      <name val="Arial"/>
      <family val="2"/>
    </font>
    <font>
      <sz val="7"/>
      <name val="Arial"/>
      <family val="2"/>
    </font>
    <font>
      <sz val="7"/>
      <color theme="1"/>
      <name val="Arial"/>
      <family val="2"/>
    </font>
    <font>
      <b/>
      <sz val="11"/>
      <color indexed="9"/>
      <name val="Calibri"/>
      <family val="2"/>
    </font>
    <font>
      <b/>
      <sz val="7"/>
      <color indexed="9"/>
      <name val="Calibri"/>
      <family val="2"/>
      <scheme val="minor"/>
    </font>
    <font>
      <sz val="7"/>
      <color indexed="9"/>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82">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0" borderId="0"/>
    <xf numFmtId="0" fontId="5" fillId="0" borderId="0"/>
    <xf numFmtId="0" fontId="14" fillId="0" borderId="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4" applyNumberFormat="0" applyAlignment="0" applyProtection="0"/>
    <xf numFmtId="0" fontId="20" fillId="6" borderId="5" applyNumberFormat="0" applyAlignment="0" applyProtection="0"/>
    <xf numFmtId="0" fontId="21" fillId="6" borderId="4" applyNumberFormat="0" applyAlignment="0" applyProtection="0"/>
    <xf numFmtId="0" fontId="22" fillId="0" borderId="6" applyNumberFormat="0" applyFill="0" applyAlignment="0" applyProtection="0"/>
    <xf numFmtId="0" fontId="23" fillId="7" borderId="7" applyNumberFormat="0" applyAlignment="0" applyProtection="0"/>
    <xf numFmtId="0" fontId="24" fillId="0" borderId="0" applyNumberFormat="0" applyFill="0" applyBorder="0" applyAlignment="0" applyProtection="0"/>
    <xf numFmtId="0" fontId="15" fillId="8" borderId="8" applyNumberFormat="0" applyFon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27" fillId="32" borderId="0" applyNumberFormat="0" applyBorder="0" applyAlignment="0" applyProtection="0"/>
    <xf numFmtId="0" fontId="32" fillId="2" borderId="0" applyNumberFormat="0" applyBorder="0" applyAlignment="0" applyProtection="0"/>
    <xf numFmtId="0" fontId="33" fillId="3" borderId="0" applyNumberFormat="0" applyBorder="0" applyAlignment="0" applyProtection="0"/>
    <xf numFmtId="0" fontId="34" fillId="4" borderId="0" applyNumberFormat="0" applyBorder="0" applyAlignment="0" applyProtection="0"/>
    <xf numFmtId="0" fontId="35" fillId="5" borderId="4" applyNumberFormat="0" applyAlignment="0" applyProtection="0"/>
    <xf numFmtId="0" fontId="36" fillId="6" borderId="5" applyNumberFormat="0" applyAlignment="0" applyProtection="0"/>
    <xf numFmtId="0" fontId="37" fillId="6" borderId="4" applyNumberFormat="0" applyAlignment="0" applyProtection="0"/>
    <xf numFmtId="0" fontId="38" fillId="0" borderId="6" applyNumberFormat="0" applyFill="0" applyAlignment="0" applyProtection="0"/>
    <xf numFmtId="0" fontId="39" fillId="7" borderId="7"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43" fillId="32" borderId="0" applyNumberFormat="0" applyBorder="0" applyAlignment="0" applyProtection="0"/>
    <xf numFmtId="0" fontId="31" fillId="0" borderId="0"/>
    <xf numFmtId="0" fontId="31" fillId="8" borderId="8" applyNumberFormat="0" applyFont="0" applyAlignment="0" applyProtection="0"/>
  </cellStyleXfs>
  <cellXfs count="324">
    <xf numFmtId="0" fontId="0" fillId="0" borderId="0" xfId="0"/>
    <xf numFmtId="0" fontId="0" fillId="0" borderId="0" xfId="0"/>
    <xf numFmtId="0" fontId="5" fillId="0" borderId="0" xfId="7"/>
    <xf numFmtId="0" fontId="5" fillId="0" borderId="0" xfId="7" applyFill="1"/>
    <xf numFmtId="0" fontId="0" fillId="0" borderId="0" xfId="0" applyFill="1"/>
    <xf numFmtId="0" fontId="0" fillId="0" borderId="0" xfId="0"/>
    <xf numFmtId="49" fontId="7" fillId="34" borderId="10" xfId="7" applyNumberFormat="1" applyFont="1" applyFill="1" applyBorder="1" applyAlignment="1">
      <alignment horizontal="center" textRotation="90" wrapText="1"/>
    </xf>
    <xf numFmtId="0" fontId="7" fillId="34" borderId="10" xfId="7" applyFont="1" applyFill="1" applyBorder="1" applyAlignment="1">
      <alignment horizontal="center" wrapText="1"/>
    </xf>
    <xf numFmtId="0" fontId="10" fillId="0" borderId="0" xfId="8" applyNumberFormat="1" applyFont="1" applyFill="1" applyBorder="1" applyAlignment="1" applyProtection="1">
      <alignment horizontal="center" vertical="center" wrapText="1"/>
    </xf>
    <xf numFmtId="0" fontId="7" fillId="34" borderId="10" xfId="7" applyFont="1" applyFill="1" applyBorder="1" applyAlignment="1">
      <alignment horizontal="center" vertical="center" wrapText="1"/>
    </xf>
    <xf numFmtId="0" fontId="28" fillId="0" borderId="0" xfId="0" applyFont="1"/>
    <xf numFmtId="49" fontId="9" fillId="36" borderId="10" xfId="6" applyNumberFormat="1" applyFont="1" applyFill="1" applyBorder="1" applyAlignment="1">
      <alignment horizontal="center" vertical="center"/>
    </xf>
    <xf numFmtId="0" fontId="47" fillId="34" borderId="10" xfId="7" applyFont="1" applyFill="1" applyBorder="1" applyAlignment="1">
      <alignment horizontal="center" vertical="center"/>
    </xf>
    <xf numFmtId="49" fontId="6" fillId="0" borderId="0" xfId="6" applyNumberFormat="1" applyFont="1" applyFill="1" applyBorder="1" applyAlignment="1">
      <alignment horizontal="left" vertical="top"/>
    </xf>
    <xf numFmtId="0" fontId="44" fillId="36" borderId="10" xfId="6" applyFont="1" applyFill="1" applyBorder="1" applyAlignment="1">
      <alignment horizontal="center" vertical="center"/>
    </xf>
    <xf numFmtId="0" fontId="7" fillId="34" borderId="10" xfId="7" applyFont="1" applyFill="1" applyBorder="1" applyAlignment="1">
      <alignment horizontal="center" vertical="center"/>
    </xf>
    <xf numFmtId="0" fontId="0" fillId="0" borderId="0" xfId="0"/>
    <xf numFmtId="49" fontId="6" fillId="33" borderId="10" xfId="6" applyNumberFormat="1" applyFont="1" applyFill="1" applyBorder="1" applyAlignment="1">
      <alignment horizontal="left" vertical="top"/>
    </xf>
    <xf numFmtId="49" fontId="6" fillId="33" borderId="10" xfId="6" applyNumberFormat="1" applyFont="1" applyFill="1" applyBorder="1" applyAlignment="1">
      <alignment horizontal="center" vertical="top"/>
    </xf>
    <xf numFmtId="49" fontId="7" fillId="34" borderId="10" xfId="6" applyNumberFormat="1" applyFont="1" applyFill="1" applyBorder="1" applyAlignment="1">
      <alignment wrapText="1"/>
    </xf>
    <xf numFmtId="0" fontId="7" fillId="34" borderId="10" xfId="6" applyFont="1" applyFill="1" applyBorder="1" applyAlignment="1">
      <alignment horizontal="center" textRotation="90" wrapText="1"/>
    </xf>
    <xf numFmtId="0" fontId="7" fillId="34" borderId="10" xfId="6" applyFont="1" applyFill="1" applyBorder="1" applyAlignment="1">
      <alignment horizontal="right" wrapText="1"/>
    </xf>
    <xf numFmtId="0" fontId="44" fillId="34" borderId="10" xfId="6" applyFont="1" applyFill="1" applyBorder="1" applyAlignment="1">
      <alignment wrapText="1"/>
    </xf>
    <xf numFmtId="0" fontId="45" fillId="34" borderId="10" xfId="6" applyFont="1" applyFill="1" applyBorder="1" applyAlignment="1">
      <alignment horizontal="center" textRotation="90" wrapText="1"/>
    </xf>
    <xf numFmtId="0" fontId="8" fillId="0" borderId="0" xfId="7" applyFont="1" applyFill="1" applyBorder="1" applyAlignment="1">
      <alignment horizontal="center"/>
    </xf>
    <xf numFmtId="0" fontId="12" fillId="0" borderId="0" xfId="6" applyNumberFormat="1" applyFont="1" applyFill="1" applyBorder="1" applyAlignment="1" applyProtection="1">
      <alignment horizontal="center" vertical="center" wrapText="1"/>
    </xf>
    <xf numFmtId="49" fontId="6" fillId="0" borderId="0" xfId="7" applyNumberFormat="1" applyFont="1" applyFill="1" applyBorder="1" applyAlignment="1">
      <alignment horizontal="center" vertical="top"/>
    </xf>
    <xf numFmtId="0" fontId="11" fillId="0" borderId="0" xfId="6" applyFont="1" applyFill="1" applyBorder="1" applyAlignment="1">
      <alignment horizontal="center"/>
    </xf>
    <xf numFmtId="0" fontId="9" fillId="36" borderId="10" xfId="6" applyFont="1" applyFill="1" applyBorder="1" applyAlignment="1">
      <alignment horizontal="right" vertical="center"/>
    </xf>
    <xf numFmtId="0" fontId="44" fillId="36" borderId="10" xfId="6" applyFont="1" applyFill="1" applyBorder="1" applyAlignment="1">
      <alignment horizontal="center" textRotation="90" wrapText="1"/>
    </xf>
    <xf numFmtId="0" fontId="9" fillId="36" borderId="10" xfId="6" applyFont="1" applyFill="1" applyBorder="1" applyAlignment="1">
      <alignment horizontal="center" textRotation="90" wrapText="1"/>
    </xf>
    <xf numFmtId="0" fontId="42" fillId="36" borderId="10" xfId="0" applyFont="1" applyFill="1" applyBorder="1" applyAlignment="1">
      <alignment wrapText="1"/>
    </xf>
    <xf numFmtId="0" fontId="9" fillId="0" borderId="0" xfId="6" applyFont="1" applyBorder="1" applyAlignment="1">
      <alignment horizontal="center"/>
    </xf>
    <xf numFmtId="0" fontId="44" fillId="0" borderId="10" xfId="6" applyFont="1" applyFill="1" applyBorder="1" applyAlignment="1">
      <alignment horizontal="center" vertical="center"/>
    </xf>
    <xf numFmtId="0" fontId="9" fillId="0" borderId="0" xfId="6" applyNumberFormat="1" applyFont="1" applyFill="1" applyBorder="1" applyAlignment="1" applyProtection="1">
      <alignment horizontal="center" vertical="center"/>
    </xf>
    <xf numFmtId="49" fontId="9" fillId="0" borderId="0" xfId="6" applyNumberFormat="1" applyFont="1" applyFill="1" applyBorder="1" applyAlignment="1">
      <alignment horizontal="left" vertical="top"/>
    </xf>
    <xf numFmtId="0" fontId="5" fillId="0" borderId="10" xfId="6" applyBorder="1"/>
    <xf numFmtId="0" fontId="5" fillId="36" borderId="10" xfId="6" applyFill="1" applyBorder="1"/>
    <xf numFmtId="0" fontId="47" fillId="34" borderId="10" xfId="6" applyFont="1" applyFill="1" applyBorder="1" applyAlignment="1">
      <alignment horizontal="center" wrapText="1"/>
    </xf>
    <xf numFmtId="0" fontId="50" fillId="34" borderId="10" xfId="6" applyFont="1" applyFill="1" applyBorder="1" applyAlignment="1">
      <alignment horizontal="center" wrapText="1"/>
    </xf>
    <xf numFmtId="49" fontId="6" fillId="33" borderId="10" xfId="6" applyNumberFormat="1" applyFont="1" applyFill="1" applyBorder="1" applyAlignment="1">
      <alignment horizontal="left" vertical="top"/>
    </xf>
    <xf numFmtId="49" fontId="6" fillId="33" borderId="10" xfId="6" applyNumberFormat="1" applyFont="1" applyFill="1" applyBorder="1" applyAlignment="1">
      <alignment horizontal="center" vertical="top"/>
    </xf>
    <xf numFmtId="0" fontId="7" fillId="34" borderId="10" xfId="6" applyFont="1" applyFill="1" applyBorder="1" applyAlignment="1">
      <alignment horizontal="center" wrapText="1"/>
    </xf>
    <xf numFmtId="0" fontId="7" fillId="34" borderId="11" xfId="6" applyFont="1" applyFill="1" applyBorder="1" applyAlignment="1">
      <alignment horizontal="right" wrapText="1"/>
    </xf>
    <xf numFmtId="0" fontId="7" fillId="34" borderId="11" xfId="6" applyFont="1" applyFill="1" applyBorder="1" applyAlignment="1">
      <alignment horizontal="center" wrapText="1"/>
    </xf>
    <xf numFmtId="0" fontId="44" fillId="34" borderId="11" xfId="6" applyFont="1" applyFill="1" applyBorder="1" applyAlignment="1">
      <alignment wrapText="1"/>
    </xf>
    <xf numFmtId="49" fontId="6" fillId="0" borderId="0" xfId="6" applyNumberFormat="1" applyFont="1" applyFill="1" applyBorder="1" applyAlignment="1">
      <alignment horizontal="left" vertical="top"/>
    </xf>
    <xf numFmtId="0" fontId="5" fillId="0" borderId="0" xfId="6" applyNumberFormat="1" applyFont="1" applyFill="1" applyBorder="1" applyAlignment="1" applyProtection="1">
      <alignment horizontal="center"/>
    </xf>
    <xf numFmtId="0" fontId="8" fillId="0" borderId="0" xfId="6" applyFont="1" applyFill="1" applyBorder="1" applyAlignment="1">
      <alignment horizontal="center"/>
    </xf>
    <xf numFmtId="0" fontId="7" fillId="34" borderId="11" xfId="6" applyFont="1" applyFill="1" applyBorder="1" applyAlignment="1">
      <alignment horizontal="center"/>
    </xf>
    <xf numFmtId="0" fontId="5" fillId="0" borderId="0" xfId="6" applyFill="1" applyBorder="1" applyAlignment="1">
      <alignment horizontal="center"/>
    </xf>
    <xf numFmtId="0" fontId="7" fillId="34" borderId="14" xfId="6" applyFont="1" applyFill="1" applyBorder="1" applyAlignment="1">
      <alignment horizontal="center" wrapText="1"/>
    </xf>
    <xf numFmtId="0" fontId="7" fillId="34" borderId="15" xfId="6" applyFont="1" applyFill="1" applyBorder="1" applyAlignment="1">
      <alignment horizontal="center" wrapText="1"/>
    </xf>
    <xf numFmtId="0" fontId="5" fillId="0" borderId="0" xfId="6" applyNumberFormat="1" applyFont="1" applyFill="1" applyBorder="1" applyAlignment="1" applyProtection="1">
      <alignment horizontal="center" vertical="center"/>
    </xf>
    <xf numFmtId="0" fontId="7" fillId="34" borderId="15" xfId="6" applyFont="1" applyFill="1" applyBorder="1" applyAlignment="1">
      <alignment horizontal="center"/>
    </xf>
    <xf numFmtId="0" fontId="51" fillId="34" borderId="10" xfId="7" applyFont="1" applyFill="1" applyBorder="1" applyAlignment="1">
      <alignment horizontal="center" vertical="center"/>
    </xf>
    <xf numFmtId="49" fontId="6" fillId="33" borderId="10" xfId="6" applyNumberFormat="1" applyFont="1" applyFill="1" applyBorder="1" applyAlignment="1">
      <alignment horizontal="left" vertical="top"/>
    </xf>
    <xf numFmtId="49" fontId="6" fillId="33" borderId="10" xfId="6" applyNumberFormat="1" applyFont="1" applyFill="1" applyBorder="1" applyAlignment="1">
      <alignment horizontal="center" vertical="top"/>
    </xf>
    <xf numFmtId="0" fontId="7" fillId="34" borderId="11" xfId="6" applyFont="1" applyFill="1" applyBorder="1" applyAlignment="1">
      <alignment horizontal="right" wrapText="1"/>
    </xf>
    <xf numFmtId="0" fontId="44" fillId="34" borderId="11" xfId="6" applyFont="1" applyFill="1" applyBorder="1" applyAlignment="1">
      <alignment wrapText="1"/>
    </xf>
    <xf numFmtId="0" fontId="7" fillId="34" borderId="11" xfId="6" applyFont="1" applyFill="1" applyBorder="1" applyAlignment="1">
      <alignment horizontal="center"/>
    </xf>
    <xf numFmtId="0" fontId="13" fillId="33" borderId="10" xfId="6" applyFont="1" applyFill="1" applyBorder="1" applyAlignment="1">
      <alignment horizontal="center"/>
    </xf>
    <xf numFmtId="0" fontId="31" fillId="0" borderId="0" xfId="0" applyFont="1"/>
    <xf numFmtId="0" fontId="0" fillId="37" borderId="16" xfId="0" applyFill="1" applyBorder="1"/>
    <xf numFmtId="0" fontId="0" fillId="37" borderId="12" xfId="0" applyFill="1" applyBorder="1"/>
    <xf numFmtId="0" fontId="0" fillId="0" borderId="0" xfId="0"/>
    <xf numFmtId="49" fontId="7" fillId="0" borderId="0" xfId="7" applyNumberFormat="1" applyFont="1" applyFill="1" applyBorder="1" applyAlignment="1">
      <alignment horizontal="center" vertical="top"/>
    </xf>
    <xf numFmtId="0" fontId="0" fillId="0" borderId="0" xfId="0" applyFill="1"/>
    <xf numFmtId="0" fontId="12" fillId="0" borderId="0" xfId="6" applyNumberFormat="1" applyFont="1" applyFill="1" applyBorder="1" applyAlignment="1" applyProtection="1">
      <alignment horizontal="center" vertical="center" wrapText="1"/>
    </xf>
    <xf numFmtId="0" fontId="11" fillId="0" borderId="0" xfId="7" applyNumberFormat="1" applyFont="1" applyFill="1" applyBorder="1" applyAlignment="1" applyProtection="1">
      <alignment horizontal="center"/>
    </xf>
    <xf numFmtId="0" fontId="12" fillId="0" borderId="0" xfId="7" applyNumberFormat="1" applyFont="1" applyFill="1" applyBorder="1" applyAlignment="1">
      <alignment horizontal="center" vertical="top"/>
    </xf>
    <xf numFmtId="0" fontId="0" fillId="0" borderId="0" xfId="0"/>
    <xf numFmtId="0" fontId="5" fillId="0" borderId="0" xfId="7"/>
    <xf numFmtId="0" fontId="7" fillId="34" borderId="10" xfId="7" applyFont="1" applyFill="1" applyBorder="1" applyAlignment="1">
      <alignment horizontal="center" textRotation="90" wrapText="1"/>
    </xf>
    <xf numFmtId="0" fontId="7" fillId="34" borderId="10" xfId="7" applyFont="1" applyFill="1" applyBorder="1" applyAlignment="1">
      <alignment horizontal="center"/>
    </xf>
    <xf numFmtId="49" fontId="7" fillId="34" borderId="10" xfId="7" applyNumberFormat="1" applyFont="1" applyFill="1" applyBorder="1" applyAlignment="1">
      <alignment horizontal="left" wrapText="1"/>
    </xf>
    <xf numFmtId="0" fontId="7" fillId="34" borderId="10" xfId="7" applyFont="1" applyFill="1" applyBorder="1" applyAlignment="1">
      <alignment horizontal="right"/>
    </xf>
    <xf numFmtId="49" fontId="6" fillId="33" borderId="10" xfId="7" applyNumberFormat="1" applyFont="1" applyFill="1" applyBorder="1" applyAlignment="1">
      <alignment horizontal="left" vertical="top"/>
    </xf>
    <xf numFmtId="0" fontId="7" fillId="34" borderId="11" xfId="7" applyFont="1" applyFill="1" applyBorder="1" applyAlignment="1">
      <alignment horizontal="center" textRotation="90" wrapText="1"/>
    </xf>
    <xf numFmtId="49" fontId="6" fillId="33" borderId="10" xfId="7" applyNumberFormat="1" applyFont="1" applyFill="1" applyBorder="1" applyAlignment="1">
      <alignment horizontal="right" vertical="top"/>
    </xf>
    <xf numFmtId="0" fontId="5" fillId="0" borderId="0" xfId="7" applyFill="1" applyBorder="1"/>
    <xf numFmtId="0" fontId="7" fillId="34" borderId="11" xfId="7" applyFont="1" applyFill="1" applyBorder="1" applyAlignment="1">
      <alignment horizontal="center"/>
    </xf>
    <xf numFmtId="0" fontId="5" fillId="34" borderId="10" xfId="7" applyFill="1" applyBorder="1"/>
    <xf numFmtId="0" fontId="44" fillId="34" borderId="12" xfId="7" applyFont="1" applyFill="1" applyBorder="1"/>
    <xf numFmtId="49" fontId="7" fillId="34" borderId="12" xfId="7" applyNumberFormat="1" applyFont="1" applyFill="1" applyBorder="1" applyAlignment="1">
      <alignment horizontal="center" vertical="top"/>
    </xf>
    <xf numFmtId="0" fontId="44" fillId="0" borderId="0" xfId="7" applyFont="1" applyFill="1" applyBorder="1"/>
    <xf numFmtId="0" fontId="44" fillId="0" borderId="0" xfId="7" applyFont="1"/>
    <xf numFmtId="49" fontId="44" fillId="0" borderId="0" xfId="7" applyNumberFormat="1" applyFont="1" applyFill="1" applyBorder="1" applyAlignment="1">
      <alignment horizontal="right" vertical="top"/>
    </xf>
    <xf numFmtId="0" fontId="6" fillId="0" borderId="0" xfId="7" applyNumberFormat="1" applyFont="1" applyFill="1" applyBorder="1" applyAlignment="1">
      <alignment horizontal="right" vertical="top"/>
    </xf>
    <xf numFmtId="49" fontId="6" fillId="0" borderId="0" xfId="7" applyNumberFormat="1" applyFont="1" applyFill="1" applyBorder="1" applyAlignment="1">
      <alignment horizontal="right" vertical="top"/>
    </xf>
    <xf numFmtId="0" fontId="44" fillId="34" borderId="16" xfId="7" applyFont="1" applyFill="1" applyBorder="1"/>
    <xf numFmtId="0" fontId="46" fillId="0" borderId="0" xfId="7" applyNumberFormat="1" applyFont="1" applyFill="1" applyBorder="1" applyAlignment="1">
      <alignment horizontal="center" vertical="top"/>
    </xf>
    <xf numFmtId="49" fontId="46" fillId="0" borderId="0" xfId="7" applyNumberFormat="1" applyFont="1" applyFill="1" applyBorder="1" applyAlignment="1">
      <alignment horizontal="center" vertical="top"/>
    </xf>
    <xf numFmtId="0" fontId="13" fillId="0" borderId="0" xfId="7" applyFont="1" applyFill="1" applyBorder="1" applyAlignment="1">
      <alignment horizontal="center"/>
    </xf>
    <xf numFmtId="0" fontId="7" fillId="34" borderId="14" xfId="7" applyFont="1" applyFill="1" applyBorder="1" applyAlignment="1">
      <alignment horizontal="center" textRotation="90" wrapText="1"/>
    </xf>
    <xf numFmtId="49" fontId="13" fillId="0" borderId="0" xfId="7" applyNumberFormat="1" applyFont="1" applyFill="1" applyBorder="1" applyAlignment="1">
      <alignment horizontal="center" vertical="top"/>
    </xf>
    <xf numFmtId="0" fontId="47" fillId="34" borderId="10" xfId="7" applyFont="1" applyFill="1" applyBorder="1" applyAlignment="1">
      <alignment horizontal="center"/>
    </xf>
    <xf numFmtId="0" fontId="47" fillId="34" borderId="11" xfId="7" applyFont="1" applyFill="1" applyBorder="1" applyAlignment="1">
      <alignment horizontal="center"/>
    </xf>
    <xf numFmtId="49" fontId="7" fillId="34" borderId="11" xfId="7" applyNumberFormat="1" applyFont="1" applyFill="1" applyBorder="1" applyAlignment="1">
      <alignment horizontal="left" wrapText="1"/>
    </xf>
    <xf numFmtId="0" fontId="0" fillId="37" borderId="18" xfId="0" applyFill="1" applyBorder="1"/>
    <xf numFmtId="0" fontId="7" fillId="37" borderId="11" xfId="7" applyFont="1" applyFill="1" applyBorder="1" applyAlignment="1">
      <alignment horizontal="center" textRotation="90" wrapText="1"/>
    </xf>
    <xf numFmtId="0" fontId="7" fillId="37" borderId="14" xfId="7" applyFont="1" applyFill="1" applyBorder="1" applyAlignment="1">
      <alignment horizontal="center" textRotation="90" wrapText="1"/>
    </xf>
    <xf numFmtId="0" fontId="7" fillId="37" borderId="19" xfId="7" applyFont="1" applyFill="1" applyBorder="1" applyAlignment="1">
      <alignment horizontal="center" textRotation="90" wrapText="1"/>
    </xf>
    <xf numFmtId="0" fontId="0" fillId="0" borderId="0" xfId="0" applyFill="1" applyBorder="1"/>
    <xf numFmtId="0" fontId="11" fillId="0" borderId="0" xfId="7" applyFont="1"/>
    <xf numFmtId="0" fontId="55" fillId="0" borderId="10" xfId="6" applyFont="1" applyBorder="1" applyAlignment="1">
      <alignment horizontal="center"/>
    </xf>
    <xf numFmtId="0" fontId="56" fillId="0" borderId="10" xfId="0" applyFont="1" applyBorder="1" applyAlignment="1">
      <alignment horizontal="center"/>
    </xf>
    <xf numFmtId="0" fontId="54" fillId="0" borderId="0" xfId="6" applyFont="1" applyFill="1" applyBorder="1" applyAlignment="1">
      <alignment horizontal="center"/>
    </xf>
    <xf numFmtId="0" fontId="55" fillId="0" borderId="0" xfId="6" applyFont="1" applyFill="1" applyBorder="1" applyAlignment="1">
      <alignment horizontal="center"/>
    </xf>
    <xf numFmtId="0" fontId="57" fillId="0" borderId="0" xfId="6" applyNumberFormat="1" applyFont="1" applyFill="1" applyBorder="1" applyAlignment="1" applyProtection="1">
      <alignment horizontal="center" vertical="center" wrapText="1"/>
    </xf>
    <xf numFmtId="0" fontId="30" fillId="34" borderId="10" xfId="6" applyFont="1" applyFill="1" applyBorder="1" applyAlignment="1">
      <alignment horizontal="center" textRotation="90" wrapText="1"/>
    </xf>
    <xf numFmtId="0" fontId="58" fillId="34" borderId="10" xfId="6" applyFont="1" applyFill="1" applyBorder="1" applyAlignment="1">
      <alignment horizontal="center" textRotation="90" wrapText="1"/>
    </xf>
    <xf numFmtId="0" fontId="29" fillId="34" borderId="10" xfId="6" applyFont="1" applyFill="1" applyBorder="1" applyAlignment="1">
      <alignment horizontal="center" wrapText="1"/>
    </xf>
    <xf numFmtId="0" fontId="59" fillId="34" borderId="10" xfId="6" applyFont="1" applyFill="1" applyBorder="1" applyAlignment="1">
      <alignment horizontal="center" wrapText="1"/>
    </xf>
    <xf numFmtId="0" fontId="60" fillId="33" borderId="10" xfId="6" applyFont="1" applyFill="1" applyBorder="1" applyAlignment="1">
      <alignment horizontal="center"/>
    </xf>
    <xf numFmtId="0" fontId="49" fillId="35" borderId="10" xfId="6" applyFont="1" applyFill="1" applyBorder="1" applyAlignment="1">
      <alignment horizontal="center"/>
    </xf>
    <xf numFmtId="0" fontId="53" fillId="35" borderId="10" xfId="0" applyNumberFormat="1" applyFont="1" applyFill="1" applyBorder="1" applyAlignment="1" applyProtection="1">
      <alignment horizontal="center"/>
    </xf>
    <xf numFmtId="0" fontId="56" fillId="0" borderId="10" xfId="0" applyFont="1" applyFill="1" applyBorder="1" applyAlignment="1">
      <alignment horizontal="center"/>
    </xf>
    <xf numFmtId="0" fontId="46" fillId="35" borderId="10" xfId="6" applyNumberFormat="1" applyFont="1" applyFill="1" applyBorder="1" applyAlignment="1" applyProtection="1">
      <alignment horizontal="center" vertical="center" wrapText="1"/>
    </xf>
    <xf numFmtId="0" fontId="60" fillId="35" borderId="10" xfId="6" applyFont="1" applyFill="1" applyBorder="1" applyAlignment="1">
      <alignment horizontal="center"/>
    </xf>
    <xf numFmtId="0" fontId="55" fillId="0" borderId="10" xfId="0" applyNumberFormat="1" applyFont="1" applyFill="1" applyBorder="1" applyAlignment="1" applyProtection="1">
      <alignment horizontal="center"/>
    </xf>
    <xf numFmtId="0" fontId="54" fillId="0" borderId="10" xfId="6" applyFont="1" applyBorder="1" applyAlignment="1">
      <alignment horizontal="center"/>
    </xf>
    <xf numFmtId="0" fontId="60" fillId="35" borderId="10" xfId="0" applyNumberFormat="1" applyFont="1" applyFill="1" applyBorder="1" applyAlignment="1" applyProtection="1">
      <alignment horizontal="center"/>
    </xf>
    <xf numFmtId="0" fontId="54" fillId="0" borderId="10" xfId="6" applyNumberFormat="1" applyFont="1" applyFill="1" applyBorder="1" applyAlignment="1" applyProtection="1">
      <alignment horizontal="center"/>
    </xf>
    <xf numFmtId="0" fontId="60" fillId="35" borderId="10" xfId="6" applyNumberFormat="1" applyFont="1" applyFill="1" applyBorder="1" applyAlignment="1" applyProtection="1">
      <alignment horizontal="center"/>
    </xf>
    <xf numFmtId="0" fontId="60" fillId="33" borderId="10" xfId="7" applyFont="1" applyFill="1" applyBorder="1" applyAlignment="1">
      <alignment horizontal="center"/>
    </xf>
    <xf numFmtId="0" fontId="54" fillId="0" borderId="10" xfId="7" applyFont="1" applyBorder="1" applyAlignment="1">
      <alignment horizontal="center"/>
    </xf>
    <xf numFmtId="0" fontId="60" fillId="35" borderId="10" xfId="7" applyFont="1" applyFill="1" applyBorder="1" applyAlignment="1">
      <alignment horizontal="center"/>
    </xf>
    <xf numFmtId="0" fontId="57" fillId="0" borderId="10" xfId="6" applyNumberFormat="1" applyFont="1" applyFill="1" applyBorder="1" applyAlignment="1" applyProtection="1">
      <alignment horizontal="center" vertical="center" wrapText="1"/>
    </xf>
    <xf numFmtId="0" fontId="13" fillId="36" borderId="10" xfId="7" applyFont="1" applyFill="1" applyBorder="1" applyAlignment="1">
      <alignment horizontal="center"/>
    </xf>
    <xf numFmtId="0" fontId="62" fillId="36" borderId="10" xfId="0" applyNumberFormat="1" applyFont="1" applyFill="1" applyBorder="1" applyAlignment="1" applyProtection="1">
      <alignment horizontal="center"/>
    </xf>
    <xf numFmtId="49" fontId="9" fillId="36" borderId="10" xfId="7" applyNumberFormat="1" applyFont="1" applyFill="1" applyBorder="1" applyAlignment="1">
      <alignment horizontal="left" vertical="top"/>
    </xf>
    <xf numFmtId="0" fontId="60" fillId="0" borderId="10" xfId="7" applyFont="1" applyFill="1" applyBorder="1" applyAlignment="1">
      <alignment horizontal="center"/>
    </xf>
    <xf numFmtId="0" fontId="55" fillId="0" borderId="10" xfId="7" applyFont="1" applyBorder="1" applyAlignment="1">
      <alignment horizontal="center"/>
    </xf>
    <xf numFmtId="0" fontId="60" fillId="36" borderId="10" xfId="7" applyFont="1" applyFill="1" applyBorder="1" applyAlignment="1">
      <alignment horizontal="center"/>
    </xf>
    <xf numFmtId="0" fontId="13" fillId="36" borderId="10" xfId="6" applyNumberFormat="1" applyFont="1" applyFill="1" applyBorder="1" applyAlignment="1" applyProtection="1">
      <alignment horizontal="center" vertical="center" wrapText="1"/>
    </xf>
    <xf numFmtId="0" fontId="60" fillId="36" borderId="10" xfId="0" applyNumberFormat="1" applyFont="1" applyFill="1" applyBorder="1" applyAlignment="1" applyProtection="1">
      <alignment horizontal="center"/>
    </xf>
    <xf numFmtId="0" fontId="55" fillId="0" borderId="0" xfId="0" applyFont="1"/>
    <xf numFmtId="49" fontId="29" fillId="34" borderId="10" xfId="7" applyNumberFormat="1" applyFont="1" applyFill="1" applyBorder="1" applyAlignment="1">
      <alignment horizontal="left" wrapText="1"/>
    </xf>
    <xf numFmtId="49" fontId="29" fillId="34" borderId="10" xfId="7" applyNumberFormat="1" applyFont="1" applyFill="1" applyBorder="1" applyAlignment="1">
      <alignment horizontal="center" textRotation="90" wrapText="1"/>
    </xf>
    <xf numFmtId="0" fontId="29" fillId="34" borderId="10" xfId="7" applyFont="1" applyFill="1" applyBorder="1" applyAlignment="1">
      <alignment horizontal="center" textRotation="90" wrapText="1"/>
    </xf>
    <xf numFmtId="0" fontId="29" fillId="34" borderId="10" xfId="7" applyFont="1" applyFill="1" applyBorder="1" applyAlignment="1">
      <alignment horizontal="right"/>
    </xf>
    <xf numFmtId="0" fontId="29" fillId="34" borderId="10" xfId="7" applyFont="1" applyFill="1" applyBorder="1" applyAlignment="1">
      <alignment horizontal="center"/>
    </xf>
    <xf numFmtId="49" fontId="60" fillId="33" borderId="10" xfId="7" applyNumberFormat="1" applyFont="1" applyFill="1" applyBorder="1" applyAlignment="1">
      <alignment horizontal="left" vertical="top"/>
    </xf>
    <xf numFmtId="0" fontId="60" fillId="33" borderId="10" xfId="7" applyFont="1" applyFill="1" applyBorder="1" applyAlignment="1">
      <alignment horizontal="left"/>
    </xf>
    <xf numFmtId="0" fontId="60" fillId="33" borderId="10" xfId="7" applyFont="1" applyFill="1" applyBorder="1" applyAlignment="1">
      <alignment horizontal="right"/>
    </xf>
    <xf numFmtId="49" fontId="29" fillId="34" borderId="10" xfId="7" applyNumberFormat="1" applyFont="1" applyFill="1" applyBorder="1" applyAlignment="1">
      <alignment wrapText="1"/>
    </xf>
    <xf numFmtId="0" fontId="64" fillId="34" borderId="10" xfId="7" applyFont="1" applyFill="1" applyBorder="1"/>
    <xf numFmtId="0" fontId="29" fillId="34" borderId="13" xfId="7" applyFont="1" applyFill="1" applyBorder="1" applyAlignment="1">
      <alignment horizontal="right"/>
    </xf>
    <xf numFmtId="0" fontId="54" fillId="0" borderId="0" xfId="7" applyFont="1"/>
    <xf numFmtId="0" fontId="54" fillId="0" borderId="0" xfId="7" applyFont="1" applyFill="1"/>
    <xf numFmtId="49" fontId="60" fillId="0" borderId="0" xfId="7" applyNumberFormat="1" applyFont="1" applyFill="1" applyBorder="1" applyAlignment="1">
      <alignment horizontal="right" vertical="top"/>
    </xf>
    <xf numFmtId="0" fontId="60" fillId="0" borderId="0" xfId="7" applyFont="1" applyFill="1" applyBorder="1" applyAlignment="1">
      <alignment horizontal="center"/>
    </xf>
    <xf numFmtId="0" fontId="55" fillId="0" borderId="0" xfId="0" applyFont="1" applyFill="1"/>
    <xf numFmtId="0" fontId="29" fillId="34" borderId="12" xfId="7" applyFont="1" applyFill="1" applyBorder="1" applyAlignment="1">
      <alignment horizontal="center"/>
    </xf>
    <xf numFmtId="0" fontId="60" fillId="0" borderId="0" xfId="7" applyFont="1" applyFill="1" applyBorder="1" applyAlignment="1">
      <alignment horizontal="right"/>
    </xf>
    <xf numFmtId="0" fontId="29" fillId="34" borderId="12" xfId="7" applyFont="1" applyFill="1" applyBorder="1" applyAlignment="1">
      <alignment horizontal="center" textRotation="90" wrapText="1"/>
    </xf>
    <xf numFmtId="49" fontId="60" fillId="36" borderId="10" xfId="7" applyNumberFormat="1" applyFont="1" applyFill="1" applyBorder="1" applyAlignment="1">
      <alignment horizontal="left" vertical="top"/>
    </xf>
    <xf numFmtId="0" fontId="60" fillId="36" borderId="10" xfId="7" applyFont="1" applyFill="1" applyBorder="1" applyAlignment="1">
      <alignment horizontal="right"/>
    </xf>
    <xf numFmtId="0" fontId="60" fillId="36" borderId="10" xfId="6" applyNumberFormat="1" applyFont="1" applyFill="1" applyBorder="1" applyAlignment="1" applyProtection="1">
      <alignment horizontal="center" vertical="center" wrapText="1"/>
    </xf>
    <xf numFmtId="0" fontId="60" fillId="36" borderId="10" xfId="7" applyFont="1" applyFill="1" applyBorder="1" applyAlignment="1">
      <alignment horizontal="left"/>
    </xf>
    <xf numFmtId="49" fontId="60" fillId="36" borderId="13" xfId="7" applyNumberFormat="1" applyFont="1" applyFill="1" applyBorder="1" applyAlignment="1">
      <alignment horizontal="left" vertical="top"/>
    </xf>
    <xf numFmtId="49" fontId="60" fillId="36" borderId="13" xfId="7" applyNumberFormat="1" applyFont="1" applyFill="1" applyBorder="1" applyAlignment="1">
      <alignment horizontal="right" vertical="top"/>
    </xf>
    <xf numFmtId="49" fontId="60" fillId="36" borderId="10" xfId="7" applyNumberFormat="1" applyFont="1" applyFill="1" applyBorder="1" applyAlignment="1">
      <alignment horizontal="right" vertical="top"/>
    </xf>
    <xf numFmtId="0" fontId="60" fillId="36" borderId="13" xfId="7" applyFont="1" applyFill="1" applyBorder="1" applyAlignment="1">
      <alignment horizontal="right"/>
    </xf>
    <xf numFmtId="0" fontId="54" fillId="0" borderId="10" xfId="7" applyFont="1" applyFill="1" applyBorder="1" applyAlignment="1">
      <alignment horizontal="center"/>
    </xf>
    <xf numFmtId="0" fontId="54" fillId="36" borderId="10" xfId="7" applyFont="1" applyFill="1" applyBorder="1" applyAlignment="1">
      <alignment horizontal="center"/>
    </xf>
    <xf numFmtId="0" fontId="54" fillId="36" borderId="10" xfId="6" applyNumberFormat="1" applyFont="1" applyFill="1" applyBorder="1" applyAlignment="1" applyProtection="1">
      <alignment horizontal="center" vertical="center" wrapText="1"/>
    </xf>
    <xf numFmtId="49" fontId="6" fillId="36" borderId="10" xfId="7" applyNumberFormat="1" applyFont="1" applyFill="1" applyBorder="1" applyAlignment="1">
      <alignment horizontal="left" vertical="top"/>
    </xf>
    <xf numFmtId="49" fontId="6" fillId="36" borderId="10" xfId="7" applyNumberFormat="1" applyFont="1" applyFill="1" applyBorder="1" applyAlignment="1">
      <alignment horizontal="right" vertical="top"/>
    </xf>
    <xf numFmtId="49" fontId="9" fillId="36" borderId="10" xfId="7" applyNumberFormat="1" applyFont="1" applyFill="1" applyBorder="1" applyAlignment="1">
      <alignment horizontal="right" vertical="top"/>
    </xf>
    <xf numFmtId="49" fontId="65" fillId="36" borderId="10" xfId="7" applyNumberFormat="1" applyFont="1" applyFill="1" applyBorder="1" applyAlignment="1">
      <alignment horizontal="left" vertical="top"/>
    </xf>
    <xf numFmtId="49" fontId="61" fillId="36" borderId="10" xfId="7" applyNumberFormat="1" applyFont="1" applyFill="1" applyBorder="1" applyAlignment="1">
      <alignment horizontal="left" vertical="top"/>
    </xf>
    <xf numFmtId="49" fontId="61" fillId="36" borderId="12" xfId="7" applyNumberFormat="1" applyFont="1" applyFill="1" applyBorder="1" applyAlignment="1">
      <alignment horizontal="left" vertical="top"/>
    </xf>
    <xf numFmtId="49" fontId="65" fillId="36" borderId="10" xfId="7" applyNumberFormat="1" applyFont="1" applyFill="1" applyBorder="1" applyAlignment="1">
      <alignment horizontal="right" vertical="top"/>
    </xf>
    <xf numFmtId="0" fontId="57" fillId="0" borderId="10" xfId="6" applyNumberFormat="1" applyFont="1" applyFill="1" applyBorder="1" applyAlignment="1" applyProtection="1">
      <alignment horizontal="center" vertical="center"/>
    </xf>
    <xf numFmtId="0" fontId="57" fillId="0" borderId="10" xfId="8" applyNumberFormat="1" applyFont="1" applyFill="1" applyBorder="1" applyAlignment="1" applyProtection="1">
      <alignment horizontal="center" vertical="center" wrapText="1"/>
    </xf>
    <xf numFmtId="0" fontId="60" fillId="36" borderId="10" xfId="8" applyNumberFormat="1" applyFont="1" applyFill="1" applyBorder="1" applyAlignment="1" applyProtection="1">
      <alignment horizontal="center" vertical="center" wrapText="1"/>
    </xf>
    <xf numFmtId="0" fontId="9" fillId="36" borderId="10" xfId="6" applyNumberFormat="1" applyFont="1" applyFill="1" applyBorder="1" applyAlignment="1" applyProtection="1">
      <alignment horizontal="center" vertical="center"/>
    </xf>
    <xf numFmtId="49" fontId="48" fillId="36" borderId="10" xfId="6" applyNumberFormat="1" applyFont="1" applyFill="1" applyBorder="1" applyAlignment="1">
      <alignment horizontal="left" vertical="top"/>
    </xf>
    <xf numFmtId="49" fontId="9" fillId="36" borderId="10" xfId="6" applyNumberFormat="1" applyFont="1" applyFill="1" applyBorder="1" applyAlignment="1">
      <alignment horizontal="left" vertical="top"/>
    </xf>
    <xf numFmtId="0" fontId="9" fillId="36" borderId="10" xfId="6" applyFont="1" applyFill="1" applyBorder="1" applyAlignment="1">
      <alignment horizontal="right"/>
    </xf>
    <xf numFmtId="0" fontId="46" fillId="36" borderId="10" xfId="7" applyNumberFormat="1" applyFont="1" applyFill="1" applyBorder="1" applyAlignment="1">
      <alignment horizontal="center" vertical="center"/>
    </xf>
    <xf numFmtId="0" fontId="66" fillId="36" borderId="10" xfId="0" applyNumberFormat="1" applyFont="1" applyFill="1" applyBorder="1" applyAlignment="1" applyProtection="1">
      <alignment horizontal="center" vertical="center"/>
    </xf>
    <xf numFmtId="0" fontId="13" fillId="36" borderId="10" xfId="7" applyNumberFormat="1" applyFont="1" applyFill="1" applyBorder="1" applyAlignment="1">
      <alignment horizontal="center" vertical="center"/>
    </xf>
    <xf numFmtId="0" fontId="62" fillId="36" borderId="10" xfId="0" applyNumberFormat="1" applyFont="1" applyFill="1" applyBorder="1" applyAlignment="1" applyProtection="1">
      <alignment horizontal="center" vertical="center"/>
    </xf>
    <xf numFmtId="0" fontId="61" fillId="33" borderId="10" xfId="7" applyNumberFormat="1" applyFont="1" applyFill="1" applyBorder="1" applyAlignment="1">
      <alignment horizontal="center" vertical="center"/>
    </xf>
    <xf numFmtId="0" fontId="57" fillId="38" borderId="10" xfId="7" applyNumberFormat="1" applyFont="1" applyFill="1" applyBorder="1" applyAlignment="1">
      <alignment horizontal="center" vertical="center"/>
    </xf>
    <xf numFmtId="0" fontId="55" fillId="0" borderId="10" xfId="0" applyNumberFormat="1" applyFont="1" applyFill="1" applyBorder="1" applyAlignment="1" applyProtection="1">
      <alignment horizontal="center" vertical="center"/>
    </xf>
    <xf numFmtId="0" fontId="61" fillId="36" borderId="10" xfId="7" applyNumberFormat="1" applyFont="1" applyFill="1" applyBorder="1" applyAlignment="1">
      <alignment horizontal="center" vertical="center"/>
    </xf>
    <xf numFmtId="0" fontId="60" fillId="33" borderId="10" xfId="7" applyNumberFormat="1" applyFont="1" applyFill="1" applyBorder="1" applyAlignment="1">
      <alignment horizontal="center" vertical="center"/>
    </xf>
    <xf numFmtId="0" fontId="62" fillId="36" borderId="10" xfId="0" applyNumberFormat="1" applyFont="1" applyFill="1" applyBorder="1" applyAlignment="1" applyProtection="1">
      <alignment vertical="center"/>
    </xf>
    <xf numFmtId="0" fontId="60" fillId="36" borderId="10" xfId="7" applyNumberFormat="1" applyFont="1" applyFill="1" applyBorder="1" applyAlignment="1">
      <alignment vertical="center"/>
    </xf>
    <xf numFmtId="0" fontId="54" fillId="0" borderId="10" xfId="0" applyNumberFormat="1" applyFont="1" applyFill="1" applyBorder="1" applyAlignment="1" applyProtection="1">
      <alignment horizontal="center" vertical="center"/>
    </xf>
    <xf numFmtId="0" fontId="60" fillId="36" borderId="10" xfId="7" applyNumberFormat="1" applyFont="1" applyFill="1" applyBorder="1" applyAlignment="1">
      <alignment horizontal="center" vertical="center"/>
    </xf>
    <xf numFmtId="0" fontId="54" fillId="36" borderId="10" xfId="7" applyNumberFormat="1" applyFont="1" applyFill="1" applyBorder="1" applyAlignment="1">
      <alignment horizontal="center" vertical="center"/>
    </xf>
    <xf numFmtId="0" fontId="54" fillId="38" borderId="10" xfId="7" applyNumberFormat="1" applyFont="1" applyFill="1" applyBorder="1" applyAlignment="1">
      <alignment horizontal="center" vertical="center"/>
    </xf>
    <xf numFmtId="0" fontId="54" fillId="0" borderId="10" xfId="7" applyFont="1" applyBorder="1" applyAlignment="1">
      <alignment horizontal="center" vertical="center"/>
    </xf>
    <xf numFmtId="0" fontId="54" fillId="0" borderId="12" xfId="7" applyNumberFormat="1" applyFont="1" applyFill="1" applyBorder="1" applyAlignment="1" applyProtection="1">
      <alignment horizontal="center" vertical="center"/>
    </xf>
    <xf numFmtId="0" fontId="60" fillId="36" borderId="10" xfId="7" applyFont="1" applyFill="1" applyBorder="1" applyAlignment="1">
      <alignment horizontal="center" vertical="center"/>
    </xf>
    <xf numFmtId="0" fontId="60" fillId="36" borderId="10" xfId="7" applyNumberFormat="1" applyFont="1" applyFill="1" applyBorder="1" applyAlignment="1" applyProtection="1">
      <alignment horizontal="center" vertical="center"/>
    </xf>
    <xf numFmtId="0" fontId="0" fillId="0" borderId="0" xfId="0" applyAlignment="1">
      <alignment horizontal="center" vertical="center"/>
    </xf>
    <xf numFmtId="0" fontId="54" fillId="0" borderId="10" xfId="7" applyNumberFormat="1" applyFont="1" applyFill="1" applyBorder="1" applyAlignment="1" applyProtection="1">
      <alignment horizontal="center" vertical="center"/>
    </xf>
    <xf numFmtId="0" fontId="54" fillId="36" borderId="10" xfId="7" applyNumberFormat="1" applyFont="1" applyFill="1" applyBorder="1" applyAlignment="1" applyProtection="1">
      <alignment horizontal="center" vertical="center"/>
    </xf>
    <xf numFmtId="49" fontId="6" fillId="36" borderId="17" xfId="7" applyNumberFormat="1" applyFont="1" applyFill="1" applyBorder="1" applyAlignment="1">
      <alignment horizontal="left" vertical="top"/>
    </xf>
    <xf numFmtId="0" fontId="54" fillId="0" borderId="10" xfId="6" applyNumberFormat="1" applyFont="1" applyFill="1" applyBorder="1" applyAlignment="1" applyProtection="1">
      <alignment horizontal="center" vertical="center" wrapText="1"/>
    </xf>
    <xf numFmtId="0" fontId="54" fillId="0" borderId="10" xfId="7" applyNumberFormat="1" applyFont="1" applyFill="1" applyBorder="1" applyAlignment="1">
      <alignment horizontal="center" vertical="center"/>
    </xf>
    <xf numFmtId="0" fontId="60" fillId="36" borderId="10" xfId="0" applyNumberFormat="1" applyFont="1" applyFill="1" applyBorder="1" applyAlignment="1" applyProtection="1">
      <alignment horizontal="center" vertical="center"/>
    </xf>
    <xf numFmtId="49" fontId="60" fillId="36" borderId="10" xfId="7" applyNumberFormat="1" applyFont="1" applyFill="1" applyBorder="1" applyAlignment="1">
      <alignment horizontal="center" vertical="center"/>
    </xf>
    <xf numFmtId="0" fontId="54" fillId="39" borderId="10" xfId="6" applyNumberFormat="1" applyFont="1" applyFill="1" applyBorder="1" applyAlignment="1" applyProtection="1">
      <alignment horizontal="center" vertical="center" wrapText="1"/>
    </xf>
    <xf numFmtId="0" fontId="54" fillId="0" borderId="10" xfId="0" applyNumberFormat="1" applyFont="1" applyFill="1" applyBorder="1" applyAlignment="1" applyProtection="1">
      <alignment horizontal="center"/>
    </xf>
    <xf numFmtId="0" fontId="60" fillId="33" borderId="10" xfId="7" applyFont="1" applyFill="1" applyBorder="1" applyAlignment="1">
      <alignment horizontal="center" vertical="center"/>
    </xf>
    <xf numFmtId="0" fontId="54" fillId="39" borderId="10" xfId="7" applyFont="1" applyFill="1" applyBorder="1" applyAlignment="1">
      <alignment horizontal="center" vertical="center"/>
    </xf>
    <xf numFmtId="0" fontId="9" fillId="36" borderId="10" xfId="7" applyFont="1" applyFill="1" applyBorder="1" applyAlignment="1">
      <alignment horizontal="left"/>
    </xf>
    <xf numFmtId="0" fontId="54" fillId="0" borderId="10" xfId="7" applyFont="1" applyFill="1" applyBorder="1" applyAlignment="1">
      <alignment horizontal="center" vertical="center"/>
    </xf>
    <xf numFmtId="0" fontId="54" fillId="36" borderId="10" xfId="8" applyNumberFormat="1" applyFont="1" applyFill="1" applyBorder="1" applyAlignment="1" applyProtection="1">
      <alignment horizontal="center" vertical="center" wrapText="1"/>
    </xf>
    <xf numFmtId="0" fontId="54" fillId="0" borderId="10" xfId="8" applyNumberFormat="1" applyFont="1" applyFill="1" applyBorder="1" applyAlignment="1" applyProtection="1">
      <alignment horizontal="center" vertical="center" wrapText="1"/>
    </xf>
    <xf numFmtId="0" fontId="55" fillId="0" borderId="0" xfId="0" applyFont="1" applyAlignment="1">
      <alignment horizontal="left"/>
    </xf>
    <xf numFmtId="0" fontId="60" fillId="36" borderId="10" xfId="6" applyNumberFormat="1" applyFont="1" applyFill="1" applyBorder="1" applyAlignment="1" applyProtection="1">
      <alignment horizontal="center" vertical="center"/>
    </xf>
    <xf numFmtId="0" fontId="55" fillId="0" borderId="13" xfId="0" applyNumberFormat="1" applyFont="1" applyFill="1" applyBorder="1" applyAlignment="1" applyProtection="1">
      <alignment horizontal="center"/>
    </xf>
    <xf numFmtId="0" fontId="0" fillId="0" borderId="0" xfId="0" applyBorder="1"/>
    <xf numFmtId="0" fontId="44" fillId="34" borderId="12" xfId="6" applyFont="1" applyFill="1" applyBorder="1" applyAlignment="1">
      <alignment wrapText="1"/>
    </xf>
    <xf numFmtId="0" fontId="67" fillId="36" borderId="10" xfId="7" applyFont="1" applyFill="1" applyBorder="1" applyAlignment="1">
      <alignment horizontal="center"/>
    </xf>
    <xf numFmtId="0" fontId="68" fillId="0" borderId="10" xfId="7" applyFont="1" applyBorder="1" applyAlignment="1">
      <alignment horizontal="center"/>
    </xf>
    <xf numFmtId="0" fontId="63" fillId="0" borderId="10" xfId="0" applyNumberFormat="1" applyFont="1" applyFill="1" applyBorder="1" applyAlignment="1" applyProtection="1">
      <alignment horizontal="center"/>
    </xf>
    <xf numFmtId="49" fontId="70" fillId="0" borderId="0" xfId="7" applyNumberFormat="1" applyFont="1" applyFill="1" applyBorder="1" applyAlignment="1">
      <alignment horizontal="right" vertical="top"/>
    </xf>
    <xf numFmtId="49" fontId="47" fillId="34" borderId="10" xfId="7" applyNumberFormat="1" applyFont="1" applyFill="1" applyBorder="1" applyAlignment="1">
      <alignment horizontal="left" wrapText="1"/>
    </xf>
    <xf numFmtId="0" fontId="47" fillId="34" borderId="10" xfId="7" applyFont="1" applyFill="1" applyBorder="1" applyAlignment="1">
      <alignment horizontal="right"/>
    </xf>
    <xf numFmtId="49" fontId="67" fillId="36" borderId="10" xfId="7" applyNumberFormat="1" applyFont="1" applyFill="1" applyBorder="1" applyAlignment="1">
      <alignment horizontal="center" vertical="top"/>
    </xf>
    <xf numFmtId="49" fontId="65" fillId="36" borderId="10" xfId="7" applyNumberFormat="1" applyFont="1" applyFill="1" applyBorder="1" applyAlignment="1">
      <alignment horizontal="center" vertical="top"/>
    </xf>
    <xf numFmtId="0" fontId="63" fillId="0" borderId="0" xfId="0" applyFont="1"/>
    <xf numFmtId="49" fontId="67" fillId="36" borderId="10" xfId="7" applyNumberFormat="1" applyFont="1" applyFill="1" applyBorder="1" applyAlignment="1">
      <alignment horizontal="left" vertical="top"/>
    </xf>
    <xf numFmtId="0" fontId="67" fillId="0" borderId="0" xfId="7" applyFont="1" applyFill="1" applyBorder="1" applyAlignment="1">
      <alignment horizontal="center"/>
    </xf>
    <xf numFmtId="0" fontId="63" fillId="0" borderId="0" xfId="0" applyFont="1" applyFill="1"/>
    <xf numFmtId="0" fontId="47" fillId="34" borderId="10" xfId="7" applyFont="1" applyFill="1" applyBorder="1" applyAlignment="1">
      <alignment horizontal="center" textRotation="90" wrapText="1"/>
    </xf>
    <xf numFmtId="49" fontId="51" fillId="34" borderId="10" xfId="7" applyNumberFormat="1" applyFont="1" applyFill="1" applyBorder="1" applyAlignment="1">
      <alignment horizontal="center" vertical="center"/>
    </xf>
    <xf numFmtId="0" fontId="47" fillId="34" borderId="10" xfId="7" applyFont="1" applyFill="1" applyBorder="1" applyAlignment="1">
      <alignment horizontal="center" textRotation="90"/>
    </xf>
    <xf numFmtId="0" fontId="69" fillId="36" borderId="10" xfId="0" applyNumberFormat="1" applyFont="1" applyFill="1" applyBorder="1" applyAlignment="1" applyProtection="1">
      <alignment horizontal="center"/>
    </xf>
    <xf numFmtId="0" fontId="68" fillId="0" borderId="0" xfId="7" applyFont="1" applyFill="1" applyBorder="1" applyAlignment="1">
      <alignment horizontal="center"/>
    </xf>
    <xf numFmtId="0" fontId="71" fillId="0" borderId="10" xfId="8" applyNumberFormat="1" applyFont="1" applyFill="1" applyBorder="1" applyAlignment="1" applyProtection="1">
      <alignment horizontal="center" vertical="center" wrapText="1"/>
    </xf>
    <xf numFmtId="0" fontId="44" fillId="0" borderId="0" xfId="7" applyFont="1" applyFill="1"/>
    <xf numFmtId="49" fontId="47" fillId="34" borderId="10" xfId="7" applyNumberFormat="1" applyFont="1" applyFill="1" applyBorder="1" applyAlignment="1">
      <alignment horizontal="center" vertical="center"/>
    </xf>
    <xf numFmtId="0" fontId="47" fillId="34" borderId="10" xfId="7" applyFont="1" applyFill="1" applyBorder="1" applyAlignment="1">
      <alignment vertical="center"/>
    </xf>
    <xf numFmtId="0" fontId="72" fillId="0" borderId="0" xfId="8" applyNumberFormat="1" applyFont="1" applyFill="1" applyBorder="1" applyAlignment="1" applyProtection="1">
      <alignment horizontal="center" vertical="center" wrapText="1"/>
    </xf>
    <xf numFmtId="0" fontId="73" fillId="36" borderId="10" xfId="7" applyFont="1" applyFill="1" applyBorder="1" applyAlignment="1">
      <alignment horizontal="center" vertical="center"/>
    </xf>
    <xf numFmtId="0" fontId="74" fillId="0" borderId="10" xfId="7" applyFont="1" applyBorder="1" applyAlignment="1">
      <alignment horizontal="center" vertical="center"/>
    </xf>
    <xf numFmtId="0" fontId="75" fillId="0" borderId="10" xfId="0" applyNumberFormat="1" applyFont="1" applyFill="1" applyBorder="1" applyAlignment="1" applyProtection="1">
      <alignment horizontal="center" vertical="center"/>
    </xf>
    <xf numFmtId="0" fontId="74" fillId="36" borderId="10" xfId="7" applyFont="1" applyFill="1" applyBorder="1" applyAlignment="1">
      <alignment horizontal="center" vertical="center"/>
    </xf>
    <xf numFmtId="0" fontId="74" fillId="36" borderId="1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xf>
    <xf numFmtId="0" fontId="47" fillId="34" borderId="12" xfId="6" applyFont="1" applyFill="1" applyBorder="1" applyAlignment="1">
      <alignment horizontal="center" wrapText="1"/>
    </xf>
    <xf numFmtId="0" fontId="55" fillId="0" borderId="10" xfId="0" applyFont="1" applyBorder="1" applyAlignment="1">
      <alignment horizontal="center"/>
    </xf>
    <xf numFmtId="0" fontId="7" fillId="34" borderId="12" xfId="6" applyFont="1" applyFill="1" applyBorder="1" applyAlignment="1">
      <alignment horizontal="center" wrapText="1"/>
    </xf>
    <xf numFmtId="0" fontId="7" fillId="34" borderId="17" xfId="6" applyFont="1" applyFill="1" applyBorder="1" applyAlignment="1">
      <alignment horizontal="center" wrapText="1"/>
    </xf>
    <xf numFmtId="0" fontId="55" fillId="0" borderId="0" xfId="0" applyFont="1" applyFill="1" applyBorder="1" applyAlignment="1">
      <alignment horizontal="center"/>
    </xf>
    <xf numFmtId="0" fontId="55" fillId="0" borderId="0" xfId="0" applyNumberFormat="1" applyFont="1" applyFill="1" applyBorder="1" applyAlignment="1" applyProtection="1">
      <alignment horizontal="center"/>
    </xf>
    <xf numFmtId="0" fontId="62" fillId="0" borderId="0" xfId="0" applyNumberFormat="1" applyFont="1" applyFill="1" applyBorder="1" applyAlignment="1" applyProtection="1">
      <alignment horizontal="center"/>
    </xf>
    <xf numFmtId="0" fontId="13" fillId="0" borderId="0" xfId="6" applyFont="1" applyFill="1" applyBorder="1" applyAlignment="1">
      <alignment horizontal="center"/>
    </xf>
    <xf numFmtId="0" fontId="56" fillId="0" borderId="10" xfId="0" applyNumberFormat="1" applyFont="1" applyFill="1" applyBorder="1" applyAlignment="1" applyProtection="1">
      <alignment horizontal="center"/>
    </xf>
    <xf numFmtId="0" fontId="57" fillId="0" borderId="10" xfId="0" applyNumberFormat="1" applyFont="1" applyFill="1" applyBorder="1" applyAlignment="1" applyProtection="1">
      <alignment horizontal="center"/>
    </xf>
    <xf numFmtId="0" fontId="0" fillId="0" borderId="0" xfId="0" applyFont="1"/>
    <xf numFmtId="0" fontId="76" fillId="0" borderId="0" xfId="0" applyNumberFormat="1" applyFont="1" applyFill="1" applyBorder="1" applyAlignment="1" applyProtection="1">
      <alignment horizontal="center"/>
    </xf>
    <xf numFmtId="0" fontId="76" fillId="0" borderId="0" xfId="0" applyNumberFormat="1" applyFont="1" applyFill="1" applyBorder="1" applyAlignment="1" applyProtection="1"/>
    <xf numFmtId="0" fontId="54" fillId="0" borderId="0" xfId="0" applyNumberFormat="1" applyFont="1" applyFill="1" applyBorder="1" applyAlignment="1" applyProtection="1">
      <alignment horizontal="center" vertical="center"/>
    </xf>
    <xf numFmtId="0" fontId="60" fillId="0" borderId="0" xfId="0" applyNumberFormat="1" applyFont="1" applyFill="1" applyBorder="1" applyAlignment="1" applyProtection="1">
      <alignment horizontal="center" vertical="center"/>
    </xf>
    <xf numFmtId="0" fontId="44" fillId="34" borderId="12" xfId="7" applyFont="1" applyFill="1" applyBorder="1" applyAlignment="1">
      <alignment vertical="center"/>
    </xf>
    <xf numFmtId="49" fontId="7" fillId="34" borderId="12" xfId="7" applyNumberFormat="1" applyFont="1" applyFill="1" applyBorder="1" applyAlignment="1">
      <alignment horizontal="center" vertical="center"/>
    </xf>
    <xf numFmtId="0" fontId="0" fillId="0" borderId="0" xfId="0" applyAlignment="1">
      <alignment vertical="center"/>
    </xf>
    <xf numFmtId="0" fontId="7" fillId="34" borderId="11" xfId="7" applyFont="1" applyFill="1" applyBorder="1" applyAlignment="1">
      <alignment horizontal="center" vertical="center" textRotation="90" wrapText="1"/>
    </xf>
    <xf numFmtId="0" fontId="7" fillId="34" borderId="10" xfId="7" applyFont="1" applyFill="1" applyBorder="1" applyAlignment="1">
      <alignment horizontal="right" vertical="center"/>
    </xf>
    <xf numFmtId="49" fontId="6" fillId="36" borderId="10" xfId="7" applyNumberFormat="1" applyFont="1" applyFill="1" applyBorder="1" applyAlignment="1">
      <alignment horizontal="left" vertical="center"/>
    </xf>
    <xf numFmtId="49" fontId="6" fillId="36" borderId="10" xfId="7" applyNumberFormat="1" applyFont="1" applyFill="1" applyBorder="1" applyAlignment="1">
      <alignment horizontal="right" vertical="center"/>
    </xf>
    <xf numFmtId="0" fontId="44" fillId="0" borderId="0" xfId="7" applyFont="1" applyFill="1" applyBorder="1" applyAlignment="1">
      <alignment vertical="center"/>
    </xf>
    <xf numFmtId="49" fontId="7" fillId="0" borderId="0" xfId="7" applyNumberFormat="1" applyFont="1" applyFill="1" applyBorder="1" applyAlignment="1">
      <alignment horizontal="center" vertical="center"/>
    </xf>
    <xf numFmtId="0" fontId="44" fillId="0" borderId="0" xfId="7" applyFont="1" applyAlignment="1">
      <alignment vertical="center"/>
    </xf>
    <xf numFmtId="0" fontId="7" fillId="34" borderId="10" xfId="7" applyFont="1" applyFill="1" applyBorder="1" applyAlignment="1">
      <alignment horizontal="center" vertical="center" textRotation="90" wrapText="1"/>
    </xf>
    <xf numFmtId="0" fontId="0" fillId="0" borderId="0" xfId="0" applyAlignment="1">
      <alignment vertical="center" wrapText="1"/>
    </xf>
    <xf numFmtId="0" fontId="5" fillId="34" borderId="10" xfId="7" applyFill="1" applyBorder="1" applyAlignment="1">
      <alignment vertical="center"/>
    </xf>
    <xf numFmtId="0" fontId="55" fillId="0" borderId="10" xfId="0" applyFont="1" applyBorder="1" applyAlignment="1">
      <alignment horizontal="center" vertical="center"/>
    </xf>
    <xf numFmtId="0" fontId="0" fillId="0" borderId="0" xfId="0" applyNumberFormat="1" applyFont="1" applyFill="1" applyBorder="1" applyAlignment="1" applyProtection="1">
      <alignment horizontal="center" vertical="center"/>
    </xf>
    <xf numFmtId="0" fontId="7" fillId="34" borderId="11" xfId="7" applyFont="1" applyFill="1" applyBorder="1" applyAlignment="1">
      <alignment horizontal="center" vertical="center"/>
    </xf>
    <xf numFmtId="0" fontId="47" fillId="34" borderId="11" xfId="7" applyFont="1" applyFill="1" applyBorder="1" applyAlignment="1">
      <alignment horizontal="center" vertical="center"/>
    </xf>
    <xf numFmtId="49" fontId="6" fillId="36" borderId="17" xfId="7" applyNumberFormat="1" applyFont="1" applyFill="1" applyBorder="1" applyAlignment="1">
      <alignment horizontal="left" vertical="center"/>
    </xf>
    <xf numFmtId="49" fontId="6" fillId="36" borderId="11" xfId="7" applyNumberFormat="1" applyFont="1" applyFill="1" applyBorder="1" applyAlignment="1">
      <alignment horizontal="right" vertical="center"/>
    </xf>
    <xf numFmtId="49" fontId="6" fillId="0" borderId="0" xfId="7" applyNumberFormat="1" applyFont="1" applyFill="1" applyBorder="1" applyAlignment="1">
      <alignment horizontal="left" vertical="center"/>
    </xf>
    <xf numFmtId="0" fontId="46" fillId="0" borderId="0" xfId="7" applyNumberFormat="1" applyFont="1" applyFill="1" applyBorder="1" applyAlignment="1">
      <alignment horizontal="center" vertical="center"/>
    </xf>
    <xf numFmtId="0" fontId="12" fillId="0" borderId="0" xfId="7" applyNumberFormat="1" applyFont="1" applyFill="1" applyBorder="1" applyAlignment="1">
      <alignment horizontal="center" vertical="center"/>
    </xf>
    <xf numFmtId="0" fontId="11" fillId="0" borderId="0" xfId="7" applyNumberFormat="1" applyFont="1" applyFill="1" applyBorder="1" applyAlignment="1" applyProtection="1">
      <alignment horizontal="center" vertical="center"/>
    </xf>
    <xf numFmtId="0" fontId="5" fillId="0" borderId="0" xfId="7" applyAlignment="1">
      <alignment vertical="center"/>
    </xf>
    <xf numFmtId="0" fontId="13" fillId="0" borderId="0" xfId="7" applyFont="1" applyFill="1" applyBorder="1" applyAlignment="1">
      <alignment horizontal="center" vertical="center"/>
    </xf>
    <xf numFmtId="49" fontId="6" fillId="33" borderId="10" xfId="7" applyNumberFormat="1" applyFont="1" applyFill="1" applyBorder="1" applyAlignment="1">
      <alignment horizontal="left" vertical="center"/>
    </xf>
    <xf numFmtId="49" fontId="6" fillId="33" borderId="10" xfId="7" applyNumberFormat="1" applyFont="1" applyFill="1" applyBorder="1" applyAlignment="1">
      <alignment horizontal="right" vertical="center"/>
    </xf>
    <xf numFmtId="49" fontId="6" fillId="0" borderId="0" xfId="7" applyNumberFormat="1" applyFont="1" applyFill="1" applyBorder="1" applyAlignment="1">
      <alignment horizontal="right" vertical="center"/>
    </xf>
    <xf numFmtId="0" fontId="6" fillId="0" borderId="0" xfId="7" applyNumberFormat="1" applyFont="1" applyFill="1" applyBorder="1" applyAlignment="1">
      <alignment horizontal="right" vertical="center"/>
    </xf>
    <xf numFmtId="49" fontId="44" fillId="0" borderId="0" xfId="7" applyNumberFormat="1" applyFont="1" applyFill="1" applyBorder="1" applyAlignment="1">
      <alignment horizontal="right" vertical="center"/>
    </xf>
    <xf numFmtId="0" fontId="44" fillId="37" borderId="12" xfId="7" applyFont="1" applyFill="1" applyBorder="1" applyAlignment="1">
      <alignment vertical="center"/>
    </xf>
    <xf numFmtId="0" fontId="0" fillId="37" borderId="16" xfId="0" applyFill="1" applyBorder="1" applyAlignment="1">
      <alignment vertical="center"/>
    </xf>
    <xf numFmtId="0" fontId="0" fillId="37" borderId="12" xfId="0" applyFill="1" applyBorder="1" applyAlignment="1">
      <alignment vertical="center"/>
    </xf>
    <xf numFmtId="0" fontId="7" fillId="34" borderId="14" xfId="7" applyFont="1" applyFill="1" applyBorder="1" applyAlignment="1">
      <alignment horizontal="center" vertical="center" textRotation="90" wrapText="1"/>
    </xf>
    <xf numFmtId="0" fontId="0" fillId="0" borderId="0" xfId="0" applyFill="1" applyAlignment="1">
      <alignment vertical="center"/>
    </xf>
    <xf numFmtId="0" fontId="44" fillId="34" borderId="16" xfId="7" applyFont="1" applyFill="1" applyBorder="1" applyAlignment="1">
      <alignment vertical="center"/>
    </xf>
    <xf numFmtId="0" fontId="52" fillId="0" borderId="0" xfId="7" applyFont="1" applyFill="1" applyBorder="1" applyAlignment="1">
      <alignment vertical="center"/>
    </xf>
    <xf numFmtId="0" fontId="40" fillId="0" borderId="0" xfId="0" applyFont="1" applyFill="1" applyBorder="1" applyAlignment="1">
      <alignment vertical="center"/>
    </xf>
    <xf numFmtId="49" fontId="9" fillId="33" borderId="10" xfId="7" applyNumberFormat="1" applyFont="1" applyFill="1" applyBorder="1" applyAlignment="1">
      <alignment horizontal="left" vertical="center"/>
    </xf>
    <xf numFmtId="49" fontId="9" fillId="33" borderId="10" xfId="7" applyNumberFormat="1" applyFont="1" applyFill="1" applyBorder="1" applyAlignment="1">
      <alignment horizontal="right" vertical="center"/>
    </xf>
    <xf numFmtId="0" fontId="7" fillId="0" borderId="0" xfId="7" applyFont="1" applyFill="1" applyBorder="1" applyAlignment="1">
      <alignment horizontal="center" vertical="center" textRotation="90" wrapText="1"/>
    </xf>
    <xf numFmtId="0" fontId="7" fillId="0" borderId="0" xfId="7" applyFont="1" applyFill="1" applyBorder="1" applyAlignment="1">
      <alignment horizontal="center" vertical="center"/>
    </xf>
    <xf numFmtId="0" fontId="44" fillId="0" borderId="0" xfId="7" applyNumberFormat="1" applyFont="1" applyFill="1" applyBorder="1" applyAlignment="1">
      <alignment horizontal="right" vertical="center"/>
    </xf>
    <xf numFmtId="0" fontId="42" fillId="0" borderId="0" xfId="0" applyFont="1" applyAlignment="1">
      <alignment vertical="center"/>
    </xf>
    <xf numFmtId="0" fontId="42" fillId="0" borderId="0" xfId="0" applyFont="1"/>
    <xf numFmtId="0" fontId="62" fillId="35" borderId="10" xfId="0" applyNumberFormat="1" applyFont="1" applyFill="1" applyBorder="1" applyAlignment="1" applyProtection="1">
      <alignment horizontal="center"/>
    </xf>
    <xf numFmtId="0" fontId="57" fillId="0" borderId="13" xfId="6" applyNumberFormat="1" applyFont="1" applyFill="1" applyBorder="1" applyAlignment="1" applyProtection="1">
      <alignment horizontal="center" vertical="center" wrapText="1"/>
    </xf>
    <xf numFmtId="49" fontId="7" fillId="34" borderId="10" xfId="6" applyNumberFormat="1" applyFont="1" applyFill="1" applyBorder="1" applyAlignment="1">
      <alignment horizontal="left" wrapText="1"/>
    </xf>
    <xf numFmtId="0" fontId="54" fillId="0" borderId="10" xfId="6" applyFont="1" applyFill="1" applyBorder="1" applyAlignment="1">
      <alignment horizontal="center"/>
    </xf>
    <xf numFmtId="0" fontId="67" fillId="36" borderId="10" xfId="8" applyNumberFormat="1" applyFont="1" applyFill="1" applyBorder="1" applyAlignment="1" applyProtection="1">
      <alignment horizontal="center" wrapText="1"/>
    </xf>
    <xf numFmtId="49" fontId="6" fillId="36" borderId="12" xfId="7" applyNumberFormat="1" applyFont="1" applyFill="1" applyBorder="1" applyAlignment="1">
      <alignment horizontal="right" vertical="top"/>
    </xf>
    <xf numFmtId="0" fontId="60" fillId="36" borderId="12" xfId="7" applyFont="1" applyFill="1" applyBorder="1" applyAlignment="1">
      <alignment horizontal="center" vertical="center"/>
    </xf>
    <xf numFmtId="0" fontId="60" fillId="36" borderId="12" xfId="0" applyNumberFormat="1" applyFont="1" applyFill="1" applyBorder="1" applyAlignment="1" applyProtection="1">
      <alignment horizontal="center" vertical="center"/>
    </xf>
    <xf numFmtId="49" fontId="6" fillId="0" borderId="20" xfId="7" applyNumberFormat="1" applyFont="1" applyFill="1" applyBorder="1" applyAlignment="1">
      <alignment horizontal="right" vertical="top"/>
    </xf>
    <xf numFmtId="0" fontId="8" fillId="0" borderId="20" xfId="7" applyFont="1" applyFill="1" applyBorder="1" applyAlignment="1">
      <alignment horizontal="center"/>
    </xf>
    <xf numFmtId="0" fontId="49" fillId="36" borderId="10" xfId="0" applyFont="1" applyFill="1" applyBorder="1" applyAlignment="1">
      <alignment wrapText="1"/>
    </xf>
    <xf numFmtId="49" fontId="7" fillId="34" borderId="10" xfId="7" applyNumberFormat="1" applyFont="1" applyFill="1" applyBorder="1" applyAlignment="1">
      <alignment horizontal="center" wrapText="1"/>
    </xf>
    <xf numFmtId="0" fontId="77" fillId="34" borderId="10" xfId="7" applyFont="1" applyFill="1" applyBorder="1" applyAlignment="1">
      <alignment horizontal="center" vertical="center"/>
    </xf>
    <xf numFmtId="49" fontId="78" fillId="34" borderId="10" xfId="7" applyNumberFormat="1" applyFont="1" applyFill="1" applyBorder="1" applyAlignment="1">
      <alignment horizontal="center" vertical="center"/>
    </xf>
  </cellXfs>
  <cellStyles count="82">
    <cellStyle name="20% - Accent1" xfId="57" builtinId="30" customBuiltin="1"/>
    <cellStyle name="20% - Accent1 2" xfId="22"/>
    <cellStyle name="20% - Accent2" xfId="61" builtinId="34" customBuiltin="1"/>
    <cellStyle name="20% - Accent2 2" xfId="26"/>
    <cellStyle name="20% - Accent3" xfId="65" builtinId="38" customBuiltin="1"/>
    <cellStyle name="20% - Accent3 2" xfId="30"/>
    <cellStyle name="20% - Accent4" xfId="69" builtinId="42" customBuiltin="1"/>
    <cellStyle name="20% - Accent4 2" xfId="34"/>
    <cellStyle name="20% - Accent5" xfId="73" builtinId="46" customBuiltin="1"/>
    <cellStyle name="20% - Accent5 2" xfId="38"/>
    <cellStyle name="20% - Accent6" xfId="77" builtinId="50" customBuiltin="1"/>
    <cellStyle name="20% - Accent6 2" xfId="42"/>
    <cellStyle name="40% - Accent1" xfId="58" builtinId="31" customBuiltin="1"/>
    <cellStyle name="40% - Accent1 2" xfId="23"/>
    <cellStyle name="40% - Accent2" xfId="62" builtinId="35" customBuiltin="1"/>
    <cellStyle name="40% - Accent2 2" xfId="27"/>
    <cellStyle name="40% - Accent3" xfId="66" builtinId="39" customBuiltin="1"/>
    <cellStyle name="40% - Accent3 2" xfId="31"/>
    <cellStyle name="40% - Accent4" xfId="70" builtinId="43" customBuiltin="1"/>
    <cellStyle name="40% - Accent4 2" xfId="35"/>
    <cellStyle name="40% - Accent5" xfId="74" builtinId="47" customBuiltin="1"/>
    <cellStyle name="40% - Accent5 2" xfId="39"/>
    <cellStyle name="40% - Accent6" xfId="78" builtinId="51" customBuiltin="1"/>
    <cellStyle name="40% - Accent6 2" xfId="43"/>
    <cellStyle name="60% - Accent1" xfId="59" builtinId="32" customBuiltin="1"/>
    <cellStyle name="60% - Accent1 2" xfId="24"/>
    <cellStyle name="60% - Accent2" xfId="63" builtinId="36" customBuiltin="1"/>
    <cellStyle name="60% - Accent2 2" xfId="28"/>
    <cellStyle name="60% - Accent3" xfId="67" builtinId="40" customBuiltin="1"/>
    <cellStyle name="60% - Accent3 2" xfId="32"/>
    <cellStyle name="60% - Accent4" xfId="71" builtinId="44" customBuiltin="1"/>
    <cellStyle name="60% - Accent4 2" xfId="36"/>
    <cellStyle name="60% - Accent5" xfId="75" builtinId="48" customBuiltin="1"/>
    <cellStyle name="60% - Accent5 2" xfId="40"/>
    <cellStyle name="60% - Accent6" xfId="79" builtinId="52" customBuiltin="1"/>
    <cellStyle name="60% - Accent6 2" xfId="44"/>
    <cellStyle name="Accent1" xfId="56" builtinId="29" customBuiltin="1"/>
    <cellStyle name="Accent1 2" xfId="21"/>
    <cellStyle name="Accent2" xfId="60" builtinId="33" customBuiltin="1"/>
    <cellStyle name="Accent2 2" xfId="25"/>
    <cellStyle name="Accent3" xfId="64" builtinId="37" customBuiltin="1"/>
    <cellStyle name="Accent3 2" xfId="29"/>
    <cellStyle name="Accent4" xfId="68" builtinId="41" customBuiltin="1"/>
    <cellStyle name="Accent4 2" xfId="33"/>
    <cellStyle name="Accent5" xfId="72" builtinId="45" customBuiltin="1"/>
    <cellStyle name="Accent5 2" xfId="37"/>
    <cellStyle name="Accent6" xfId="76" builtinId="49" customBuiltin="1"/>
    <cellStyle name="Accent6 2" xfId="41"/>
    <cellStyle name="Bad" xfId="46" builtinId="27" customBuiltin="1"/>
    <cellStyle name="Bad 2" xfId="10"/>
    <cellStyle name="Calculation" xfId="50" builtinId="22" customBuiltin="1"/>
    <cellStyle name="Calculation 2" xfId="14"/>
    <cellStyle name="Check Cell" xfId="52" builtinId="23" customBuiltin="1"/>
    <cellStyle name="Check Cell 2" xfId="16"/>
    <cellStyle name="Explanatory Text" xfId="54" builtinId="53" customBuiltin="1"/>
    <cellStyle name="Explanatory Text 2" xfId="19"/>
    <cellStyle name="Good" xfId="45" builtinId="26" customBuiltin="1"/>
    <cellStyle name="Good 2" xfId="9"/>
    <cellStyle name="Heading 1" xfId="2" builtinId="16" customBuiltin="1"/>
    <cellStyle name="Heading 2" xfId="3" builtinId="17" customBuiltin="1"/>
    <cellStyle name="Heading 3" xfId="4" builtinId="18" customBuiltin="1"/>
    <cellStyle name="Heading 4" xfId="5" builtinId="19" customBuiltin="1"/>
    <cellStyle name="Input" xfId="48" builtinId="20" customBuiltin="1"/>
    <cellStyle name="Input 2" xfId="12"/>
    <cellStyle name="Linked Cell" xfId="51" builtinId="24" customBuiltin="1"/>
    <cellStyle name="Linked Cell 2" xfId="15"/>
    <cellStyle name="Neutral" xfId="47" builtinId="28" customBuiltin="1"/>
    <cellStyle name="Neutral 2" xfId="11"/>
    <cellStyle name="Normal" xfId="0" builtinId="0"/>
    <cellStyle name="Normal 2" xfId="6"/>
    <cellStyle name="Normal 2 2" xfId="8"/>
    <cellStyle name="Normal 3" xfId="7"/>
    <cellStyle name="Normal 3 2" xfId="80"/>
    <cellStyle name="Note 2" xfId="18"/>
    <cellStyle name="Note 2 2" xfId="81"/>
    <cellStyle name="Output" xfId="49" builtinId="21" customBuiltin="1"/>
    <cellStyle name="Output 2" xfId="13"/>
    <cellStyle name="Title" xfId="1" builtinId="15" customBuiltin="1"/>
    <cellStyle name="Total" xfId="55" builtinId="25" customBuiltin="1"/>
    <cellStyle name="Total 2" xfId="20"/>
    <cellStyle name="Warning Text" xfId="53" builtinId="11" customBuiltin="1"/>
    <cellStyle name="Warning Text 2" xfId="17"/>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5"/>
  <sheetViews>
    <sheetView view="pageLayout" zoomScaleNormal="100" workbookViewId="0">
      <selection sqref="A1:O1048576"/>
    </sheetView>
  </sheetViews>
  <sheetFormatPr defaultRowHeight="15" x14ac:dyDescent="0.25"/>
  <cols>
    <col min="1" max="1" width="17" customWidth="1"/>
    <col min="2" max="4" width="6" customWidth="1"/>
    <col min="5" max="5" width="6" style="16" customWidth="1"/>
    <col min="6" max="7" width="6" customWidth="1"/>
    <col min="8" max="8" width="6" style="16" customWidth="1"/>
    <col min="9" max="12" width="6" customWidth="1"/>
    <col min="13" max="13" width="6" style="16" customWidth="1"/>
    <col min="14" max="15" width="6" customWidth="1"/>
  </cols>
  <sheetData>
    <row r="1" spans="1:19" ht="45" customHeight="1" x14ac:dyDescent="0.25"/>
    <row r="2" spans="1:19" ht="77.25" customHeight="1" x14ac:dyDescent="0.25">
      <c r="A2" s="19" t="s">
        <v>237</v>
      </c>
      <c r="B2" s="20" t="s">
        <v>1</v>
      </c>
      <c r="C2" s="23" t="s">
        <v>311</v>
      </c>
      <c r="D2" s="23" t="s">
        <v>311</v>
      </c>
      <c r="E2" s="23" t="s">
        <v>311</v>
      </c>
      <c r="F2" s="23" t="s">
        <v>311</v>
      </c>
      <c r="G2" s="23" t="s">
        <v>311</v>
      </c>
      <c r="H2" s="23" t="s">
        <v>312</v>
      </c>
      <c r="I2" s="23" t="s">
        <v>312</v>
      </c>
      <c r="J2" s="23" t="s">
        <v>312</v>
      </c>
      <c r="K2" s="23" t="s">
        <v>312</v>
      </c>
      <c r="L2" s="23" t="s">
        <v>312</v>
      </c>
      <c r="M2" s="23" t="s">
        <v>3</v>
      </c>
      <c r="N2" s="23" t="s">
        <v>141</v>
      </c>
      <c r="O2" s="23" t="s">
        <v>142</v>
      </c>
    </row>
    <row r="3" spans="1:19" ht="18" customHeight="1" x14ac:dyDescent="0.25">
      <c r="A3" s="21" t="s">
        <v>238</v>
      </c>
      <c r="B3" s="38"/>
      <c r="C3" s="39" t="s">
        <v>5</v>
      </c>
      <c r="D3" s="38" t="s">
        <v>6</v>
      </c>
      <c r="E3" s="38" t="s">
        <v>7</v>
      </c>
      <c r="F3" s="38" t="s">
        <v>8</v>
      </c>
      <c r="G3" s="38" t="s">
        <v>9</v>
      </c>
      <c r="H3" s="38" t="s">
        <v>5</v>
      </c>
      <c r="I3" s="250" t="s">
        <v>6</v>
      </c>
      <c r="J3" s="38" t="s">
        <v>7</v>
      </c>
      <c r="K3" s="38" t="s">
        <v>8</v>
      </c>
      <c r="L3" s="38" t="s">
        <v>9</v>
      </c>
      <c r="M3" s="38" t="s">
        <v>11</v>
      </c>
      <c r="N3" s="38"/>
      <c r="O3" s="221"/>
    </row>
    <row r="4" spans="1:19" x14ac:dyDescent="0.25">
      <c r="A4" s="17" t="s">
        <v>239</v>
      </c>
      <c r="B4" s="114">
        <f>C4+H4+M4+N4+O4</f>
        <v>684</v>
      </c>
      <c r="C4" s="105">
        <f>SUM(D4:G4)</f>
        <v>264</v>
      </c>
      <c r="D4" s="251">
        <v>97</v>
      </c>
      <c r="E4" s="251">
        <v>104</v>
      </c>
      <c r="F4" s="251">
        <v>40</v>
      </c>
      <c r="G4" s="251">
        <v>23</v>
      </c>
      <c r="H4" s="311">
        <f>SUM(I4:L4)</f>
        <v>249</v>
      </c>
      <c r="I4" s="251">
        <v>85</v>
      </c>
      <c r="J4" s="251">
        <v>104</v>
      </c>
      <c r="K4" s="251">
        <v>39</v>
      </c>
      <c r="L4" s="251">
        <v>21</v>
      </c>
      <c r="M4" s="106">
        <v>0</v>
      </c>
      <c r="N4" s="219">
        <v>0</v>
      </c>
      <c r="O4" s="251">
        <v>171</v>
      </c>
      <c r="P4" s="249"/>
      <c r="Q4" s="249"/>
      <c r="R4" s="220"/>
      <c r="S4" s="220"/>
    </row>
    <row r="5" spans="1:19" x14ac:dyDescent="0.25">
      <c r="A5" s="17" t="s">
        <v>240</v>
      </c>
      <c r="B5" s="114">
        <f t="shared" ref="B5:B56" si="0">C5+H5+M5+N5+O5</f>
        <v>1030</v>
      </c>
      <c r="C5" s="105">
        <f t="shared" ref="C5:C56" si="1">SUM(D5:G5)</f>
        <v>441</v>
      </c>
      <c r="D5" s="251">
        <v>144</v>
      </c>
      <c r="E5" s="251">
        <v>238</v>
      </c>
      <c r="F5" s="251">
        <v>46</v>
      </c>
      <c r="G5" s="251">
        <v>13</v>
      </c>
      <c r="H5" s="311">
        <f t="shared" ref="H5:H56" si="2">SUM(I5:L5)</f>
        <v>425</v>
      </c>
      <c r="I5" s="251">
        <v>132</v>
      </c>
      <c r="J5" s="251">
        <v>235</v>
      </c>
      <c r="K5" s="251">
        <v>46</v>
      </c>
      <c r="L5" s="251">
        <v>12</v>
      </c>
      <c r="M5" s="106">
        <v>0</v>
      </c>
      <c r="N5" s="219">
        <v>0</v>
      </c>
      <c r="O5" s="251">
        <v>164</v>
      </c>
      <c r="P5" s="249"/>
      <c r="Q5" s="249"/>
      <c r="R5" s="220"/>
      <c r="S5" s="220"/>
    </row>
    <row r="6" spans="1:19" x14ac:dyDescent="0.25">
      <c r="A6" s="17" t="s">
        <v>241</v>
      </c>
      <c r="B6" s="114">
        <f t="shared" si="0"/>
        <v>894</v>
      </c>
      <c r="C6" s="105">
        <f t="shared" si="1"/>
        <v>363</v>
      </c>
      <c r="D6" s="251">
        <v>139</v>
      </c>
      <c r="E6" s="251">
        <v>172</v>
      </c>
      <c r="F6" s="251">
        <v>47</v>
      </c>
      <c r="G6" s="251">
        <v>5</v>
      </c>
      <c r="H6" s="311">
        <f t="shared" si="2"/>
        <v>357</v>
      </c>
      <c r="I6" s="251">
        <v>126</v>
      </c>
      <c r="J6" s="251">
        <v>176</v>
      </c>
      <c r="K6" s="251">
        <v>49</v>
      </c>
      <c r="L6" s="251">
        <v>6</v>
      </c>
      <c r="M6" s="106">
        <v>2</v>
      </c>
      <c r="N6" s="219">
        <v>0</v>
      </c>
      <c r="O6" s="251">
        <v>172</v>
      </c>
      <c r="P6" s="249"/>
      <c r="Q6" s="249"/>
      <c r="R6" s="220"/>
      <c r="S6" s="220"/>
    </row>
    <row r="7" spans="1:19" x14ac:dyDescent="0.25">
      <c r="A7" s="17" t="s">
        <v>242</v>
      </c>
      <c r="B7" s="114">
        <f t="shared" si="0"/>
        <v>952</v>
      </c>
      <c r="C7" s="105">
        <f t="shared" si="1"/>
        <v>394</v>
      </c>
      <c r="D7" s="251">
        <v>130</v>
      </c>
      <c r="E7" s="251">
        <v>199</v>
      </c>
      <c r="F7" s="251">
        <v>53</v>
      </c>
      <c r="G7" s="251">
        <v>12</v>
      </c>
      <c r="H7" s="311">
        <f t="shared" si="2"/>
        <v>383</v>
      </c>
      <c r="I7" s="251">
        <v>122</v>
      </c>
      <c r="J7" s="251">
        <v>196</v>
      </c>
      <c r="K7" s="251">
        <v>53</v>
      </c>
      <c r="L7" s="251">
        <v>12</v>
      </c>
      <c r="M7" s="106">
        <v>0</v>
      </c>
      <c r="N7" s="219">
        <v>0</v>
      </c>
      <c r="O7" s="251">
        <v>175</v>
      </c>
      <c r="P7" s="249"/>
      <c r="Q7" s="249"/>
      <c r="R7" s="220"/>
      <c r="S7" s="220"/>
    </row>
    <row r="8" spans="1:19" x14ac:dyDescent="0.25">
      <c r="A8" s="17" t="s">
        <v>243</v>
      </c>
      <c r="B8" s="114">
        <f t="shared" si="0"/>
        <v>430</v>
      </c>
      <c r="C8" s="105">
        <f t="shared" si="1"/>
        <v>189</v>
      </c>
      <c r="D8" s="251">
        <v>47</v>
      </c>
      <c r="E8" s="251">
        <v>115</v>
      </c>
      <c r="F8" s="251">
        <v>23</v>
      </c>
      <c r="G8" s="251">
        <v>4</v>
      </c>
      <c r="H8" s="311">
        <f t="shared" si="2"/>
        <v>185</v>
      </c>
      <c r="I8" s="251">
        <v>48</v>
      </c>
      <c r="J8" s="251">
        <v>109</v>
      </c>
      <c r="K8" s="251">
        <v>24</v>
      </c>
      <c r="L8" s="251">
        <v>4</v>
      </c>
      <c r="M8" s="106">
        <v>3</v>
      </c>
      <c r="N8" s="219">
        <v>0</v>
      </c>
      <c r="O8" s="251">
        <v>53</v>
      </c>
      <c r="P8" s="249"/>
      <c r="Q8" s="249"/>
      <c r="R8" s="220"/>
      <c r="S8" s="220"/>
    </row>
    <row r="9" spans="1:19" x14ac:dyDescent="0.25">
      <c r="A9" s="17" t="s">
        <v>244</v>
      </c>
      <c r="B9" s="114">
        <f t="shared" si="0"/>
        <v>604</v>
      </c>
      <c r="C9" s="105">
        <f t="shared" si="1"/>
        <v>247</v>
      </c>
      <c r="D9" s="251">
        <v>56</v>
      </c>
      <c r="E9" s="251">
        <v>151</v>
      </c>
      <c r="F9" s="251">
        <v>31</v>
      </c>
      <c r="G9" s="251">
        <v>9</v>
      </c>
      <c r="H9" s="311">
        <f t="shared" si="2"/>
        <v>240</v>
      </c>
      <c r="I9" s="251">
        <v>49</v>
      </c>
      <c r="J9" s="251">
        <v>148</v>
      </c>
      <c r="K9" s="251">
        <v>31</v>
      </c>
      <c r="L9" s="251">
        <v>12</v>
      </c>
      <c r="M9" s="106">
        <v>2</v>
      </c>
      <c r="N9" s="219">
        <v>0</v>
      </c>
      <c r="O9" s="251">
        <v>115</v>
      </c>
      <c r="P9" s="249"/>
      <c r="Q9" s="249"/>
      <c r="R9" s="220"/>
      <c r="S9" s="220"/>
    </row>
    <row r="10" spans="1:19" x14ac:dyDescent="0.25">
      <c r="A10" s="17" t="s">
        <v>245</v>
      </c>
      <c r="B10" s="114">
        <f t="shared" si="0"/>
        <v>1142</v>
      </c>
      <c r="C10" s="105">
        <f t="shared" si="1"/>
        <v>476</v>
      </c>
      <c r="D10" s="251">
        <v>140</v>
      </c>
      <c r="E10" s="251">
        <v>249</v>
      </c>
      <c r="F10" s="251">
        <v>62</v>
      </c>
      <c r="G10" s="251">
        <v>25</v>
      </c>
      <c r="H10" s="311">
        <f t="shared" si="2"/>
        <v>448</v>
      </c>
      <c r="I10" s="251">
        <v>124</v>
      </c>
      <c r="J10" s="251">
        <v>240</v>
      </c>
      <c r="K10" s="251">
        <v>61</v>
      </c>
      <c r="L10" s="251">
        <v>23</v>
      </c>
      <c r="M10" s="106">
        <v>0</v>
      </c>
      <c r="N10" s="219">
        <v>0</v>
      </c>
      <c r="O10" s="251">
        <v>218</v>
      </c>
      <c r="P10" s="249"/>
      <c r="Q10" s="249"/>
      <c r="R10" s="220"/>
      <c r="S10" s="220"/>
    </row>
    <row r="11" spans="1:19" x14ac:dyDescent="0.25">
      <c r="A11" s="17" t="s">
        <v>246</v>
      </c>
      <c r="B11" s="114">
        <f t="shared" si="0"/>
        <v>1100</v>
      </c>
      <c r="C11" s="105">
        <f t="shared" si="1"/>
        <v>442</v>
      </c>
      <c r="D11" s="251">
        <v>145</v>
      </c>
      <c r="E11" s="251">
        <v>216</v>
      </c>
      <c r="F11" s="251">
        <v>65</v>
      </c>
      <c r="G11" s="251">
        <v>16</v>
      </c>
      <c r="H11" s="311">
        <f t="shared" si="2"/>
        <v>425</v>
      </c>
      <c r="I11" s="251">
        <v>137</v>
      </c>
      <c r="J11" s="251">
        <v>207</v>
      </c>
      <c r="K11" s="251">
        <v>65</v>
      </c>
      <c r="L11" s="251">
        <v>16</v>
      </c>
      <c r="M11" s="106">
        <v>0</v>
      </c>
      <c r="N11" s="219">
        <v>0</v>
      </c>
      <c r="O11" s="251">
        <v>233</v>
      </c>
      <c r="P11" s="249"/>
      <c r="Q11" s="249"/>
      <c r="R11" s="220"/>
      <c r="S11" s="220"/>
    </row>
    <row r="12" spans="1:19" x14ac:dyDescent="0.25">
      <c r="A12" s="17" t="s">
        <v>247</v>
      </c>
      <c r="B12" s="114">
        <f t="shared" si="0"/>
        <v>966</v>
      </c>
      <c r="C12" s="105">
        <f t="shared" si="1"/>
        <v>399</v>
      </c>
      <c r="D12" s="251">
        <v>109</v>
      </c>
      <c r="E12" s="251">
        <v>218</v>
      </c>
      <c r="F12" s="251">
        <v>49</v>
      </c>
      <c r="G12" s="251">
        <v>23</v>
      </c>
      <c r="H12" s="311">
        <f t="shared" si="2"/>
        <v>381</v>
      </c>
      <c r="I12" s="251">
        <v>103</v>
      </c>
      <c r="J12" s="251">
        <v>209</v>
      </c>
      <c r="K12" s="251">
        <v>46</v>
      </c>
      <c r="L12" s="251">
        <v>23</v>
      </c>
      <c r="M12" s="106">
        <v>1</v>
      </c>
      <c r="N12" s="219">
        <v>0</v>
      </c>
      <c r="O12" s="251">
        <v>185</v>
      </c>
      <c r="P12" s="249"/>
      <c r="Q12" s="249"/>
      <c r="R12" s="220"/>
      <c r="S12" s="220"/>
    </row>
    <row r="13" spans="1:19" x14ac:dyDescent="0.25">
      <c r="A13" s="17" t="s">
        <v>248</v>
      </c>
      <c r="B13" s="114">
        <f t="shared" si="0"/>
        <v>852</v>
      </c>
      <c r="C13" s="105">
        <f t="shared" si="1"/>
        <v>360</v>
      </c>
      <c r="D13" s="251">
        <v>153</v>
      </c>
      <c r="E13" s="251">
        <v>157</v>
      </c>
      <c r="F13" s="251">
        <v>28</v>
      </c>
      <c r="G13" s="251">
        <v>22</v>
      </c>
      <c r="H13" s="311">
        <f t="shared" si="2"/>
        <v>345</v>
      </c>
      <c r="I13" s="251">
        <v>146</v>
      </c>
      <c r="J13" s="251">
        <v>153</v>
      </c>
      <c r="K13" s="251">
        <v>26</v>
      </c>
      <c r="L13" s="251">
        <v>20</v>
      </c>
      <c r="M13" s="106">
        <v>1</v>
      </c>
      <c r="N13" s="219">
        <v>0</v>
      </c>
      <c r="O13" s="251">
        <v>146</v>
      </c>
      <c r="P13" s="249"/>
      <c r="Q13" s="249"/>
      <c r="R13" s="220"/>
      <c r="S13" s="220"/>
    </row>
    <row r="14" spans="1:19" x14ac:dyDescent="0.25">
      <c r="A14" s="17" t="s">
        <v>249</v>
      </c>
      <c r="B14" s="114">
        <f t="shared" si="0"/>
        <v>606</v>
      </c>
      <c r="C14" s="105">
        <f t="shared" si="1"/>
        <v>256</v>
      </c>
      <c r="D14" s="251">
        <v>91</v>
      </c>
      <c r="E14" s="251">
        <v>130</v>
      </c>
      <c r="F14" s="251">
        <v>29</v>
      </c>
      <c r="G14" s="251">
        <v>6</v>
      </c>
      <c r="H14" s="311">
        <f t="shared" si="2"/>
        <v>242</v>
      </c>
      <c r="I14" s="251">
        <v>83</v>
      </c>
      <c r="J14" s="251">
        <v>126</v>
      </c>
      <c r="K14" s="251">
        <v>27</v>
      </c>
      <c r="L14" s="251">
        <v>6</v>
      </c>
      <c r="M14" s="106">
        <v>0</v>
      </c>
      <c r="N14" s="219">
        <v>0</v>
      </c>
      <c r="O14" s="251">
        <v>108</v>
      </c>
      <c r="P14" s="249"/>
      <c r="Q14" s="249"/>
      <c r="R14" s="220"/>
      <c r="S14" s="220"/>
    </row>
    <row r="15" spans="1:19" x14ac:dyDescent="0.25">
      <c r="A15" s="17" t="s">
        <v>250</v>
      </c>
      <c r="B15" s="114">
        <f t="shared" si="0"/>
        <v>660</v>
      </c>
      <c r="C15" s="105">
        <f t="shared" si="1"/>
        <v>290</v>
      </c>
      <c r="D15" s="251">
        <v>142</v>
      </c>
      <c r="E15" s="251">
        <v>114</v>
      </c>
      <c r="F15" s="251">
        <v>26</v>
      </c>
      <c r="G15" s="251">
        <v>8</v>
      </c>
      <c r="H15" s="311">
        <f t="shared" si="2"/>
        <v>281</v>
      </c>
      <c r="I15" s="251">
        <v>133</v>
      </c>
      <c r="J15" s="251">
        <v>113</v>
      </c>
      <c r="K15" s="251">
        <v>27</v>
      </c>
      <c r="L15" s="251">
        <v>8</v>
      </c>
      <c r="M15" s="106">
        <v>2</v>
      </c>
      <c r="N15" s="219">
        <v>0</v>
      </c>
      <c r="O15" s="251">
        <v>87</v>
      </c>
      <c r="P15" s="249"/>
      <c r="Q15" s="249"/>
      <c r="R15" s="220"/>
      <c r="S15" s="220"/>
    </row>
    <row r="16" spans="1:19" x14ac:dyDescent="0.25">
      <c r="A16" s="17" t="s">
        <v>251</v>
      </c>
      <c r="B16" s="114">
        <f t="shared" si="0"/>
        <v>170</v>
      </c>
      <c r="C16" s="105">
        <f t="shared" si="1"/>
        <v>79</v>
      </c>
      <c r="D16" s="251">
        <v>14</v>
      </c>
      <c r="E16" s="251">
        <v>43</v>
      </c>
      <c r="F16" s="251">
        <v>17</v>
      </c>
      <c r="G16" s="251">
        <v>5</v>
      </c>
      <c r="H16" s="311">
        <f t="shared" si="2"/>
        <v>74</v>
      </c>
      <c r="I16" s="251">
        <v>13</v>
      </c>
      <c r="J16" s="251">
        <v>38</v>
      </c>
      <c r="K16" s="251">
        <v>18</v>
      </c>
      <c r="L16" s="251">
        <v>5</v>
      </c>
      <c r="M16" s="106">
        <v>0</v>
      </c>
      <c r="N16" s="219">
        <v>0</v>
      </c>
      <c r="O16" s="251">
        <v>17</v>
      </c>
      <c r="P16" s="249"/>
      <c r="Q16" s="249"/>
      <c r="R16" s="220"/>
      <c r="S16" s="220"/>
    </row>
    <row r="17" spans="1:19" x14ac:dyDescent="0.25">
      <c r="A17" s="17" t="s">
        <v>252</v>
      </c>
      <c r="B17" s="114">
        <f t="shared" si="0"/>
        <v>450</v>
      </c>
      <c r="C17" s="105">
        <f t="shared" si="1"/>
        <v>178</v>
      </c>
      <c r="D17" s="251">
        <v>52</v>
      </c>
      <c r="E17" s="251">
        <v>95</v>
      </c>
      <c r="F17" s="251">
        <v>26</v>
      </c>
      <c r="G17" s="251">
        <v>5</v>
      </c>
      <c r="H17" s="311">
        <f t="shared" si="2"/>
        <v>167</v>
      </c>
      <c r="I17" s="251">
        <v>46</v>
      </c>
      <c r="J17" s="251">
        <v>90</v>
      </c>
      <c r="K17" s="251">
        <v>26</v>
      </c>
      <c r="L17" s="251">
        <v>5</v>
      </c>
      <c r="M17" s="106">
        <v>0</v>
      </c>
      <c r="N17" s="219">
        <v>0</v>
      </c>
      <c r="O17" s="251">
        <v>105</v>
      </c>
      <c r="P17" s="249"/>
      <c r="Q17" s="249"/>
      <c r="R17" s="220"/>
      <c r="S17" s="220"/>
    </row>
    <row r="18" spans="1:19" x14ac:dyDescent="0.25">
      <c r="A18" s="17" t="s">
        <v>253</v>
      </c>
      <c r="B18" s="114">
        <f t="shared" si="0"/>
        <v>588</v>
      </c>
      <c r="C18" s="105">
        <f t="shared" si="1"/>
        <v>265</v>
      </c>
      <c r="D18" s="251">
        <v>50</v>
      </c>
      <c r="E18" s="251">
        <v>181</v>
      </c>
      <c r="F18" s="251">
        <v>29</v>
      </c>
      <c r="G18" s="251">
        <v>5</v>
      </c>
      <c r="H18" s="311">
        <f t="shared" si="2"/>
        <v>270</v>
      </c>
      <c r="I18" s="251">
        <v>50</v>
      </c>
      <c r="J18" s="251">
        <v>184</v>
      </c>
      <c r="K18" s="251">
        <v>33</v>
      </c>
      <c r="L18" s="251">
        <v>3</v>
      </c>
      <c r="M18" s="106">
        <v>0</v>
      </c>
      <c r="N18" s="219">
        <v>0</v>
      </c>
      <c r="O18" s="251">
        <v>53</v>
      </c>
      <c r="P18" s="249"/>
      <c r="Q18" s="249"/>
      <c r="R18" s="220"/>
      <c r="S18" s="220"/>
    </row>
    <row r="19" spans="1:19" x14ac:dyDescent="0.25">
      <c r="A19" s="17" t="s">
        <v>24</v>
      </c>
      <c r="B19" s="114">
        <f t="shared" si="0"/>
        <v>320</v>
      </c>
      <c r="C19" s="105">
        <f t="shared" si="1"/>
        <v>126</v>
      </c>
      <c r="D19" s="251">
        <v>64</v>
      </c>
      <c r="E19" s="251">
        <v>42</v>
      </c>
      <c r="F19" s="251">
        <v>10</v>
      </c>
      <c r="G19" s="251">
        <v>10</v>
      </c>
      <c r="H19" s="311">
        <f t="shared" si="2"/>
        <v>115</v>
      </c>
      <c r="I19" s="251">
        <v>56</v>
      </c>
      <c r="J19" s="251">
        <v>39</v>
      </c>
      <c r="K19" s="251">
        <v>12</v>
      </c>
      <c r="L19" s="251">
        <v>8</v>
      </c>
      <c r="M19" s="106">
        <v>0</v>
      </c>
      <c r="N19" s="219">
        <v>0</v>
      </c>
      <c r="O19" s="251">
        <v>79</v>
      </c>
      <c r="P19" s="249"/>
      <c r="Q19" s="249"/>
      <c r="R19" s="220"/>
      <c r="S19" s="220"/>
    </row>
    <row r="20" spans="1:19" x14ac:dyDescent="0.25">
      <c r="A20" s="17" t="s">
        <v>254</v>
      </c>
      <c r="B20" s="114">
        <f t="shared" si="0"/>
        <v>288</v>
      </c>
      <c r="C20" s="105">
        <f t="shared" si="1"/>
        <v>116</v>
      </c>
      <c r="D20" s="251">
        <v>46</v>
      </c>
      <c r="E20" s="251">
        <v>54</v>
      </c>
      <c r="F20" s="251">
        <v>12</v>
      </c>
      <c r="G20" s="251">
        <v>4</v>
      </c>
      <c r="H20" s="311">
        <f t="shared" si="2"/>
        <v>104</v>
      </c>
      <c r="I20" s="251">
        <v>40</v>
      </c>
      <c r="J20" s="251">
        <v>48</v>
      </c>
      <c r="K20" s="251">
        <v>9</v>
      </c>
      <c r="L20" s="251">
        <v>7</v>
      </c>
      <c r="M20" s="106">
        <v>0</v>
      </c>
      <c r="N20" s="219">
        <v>0</v>
      </c>
      <c r="O20" s="251">
        <v>68</v>
      </c>
      <c r="P20" s="249"/>
      <c r="Q20" s="249"/>
      <c r="R20" s="220"/>
      <c r="S20" s="220"/>
    </row>
    <row r="21" spans="1:19" x14ac:dyDescent="0.25">
      <c r="A21" s="17" t="s">
        <v>157</v>
      </c>
      <c r="B21" s="114">
        <f t="shared" si="0"/>
        <v>174</v>
      </c>
      <c r="C21" s="105">
        <f t="shared" si="1"/>
        <v>65</v>
      </c>
      <c r="D21" s="251">
        <v>47</v>
      </c>
      <c r="E21" s="251">
        <v>10</v>
      </c>
      <c r="F21" s="251">
        <v>3</v>
      </c>
      <c r="G21" s="251">
        <v>5</v>
      </c>
      <c r="H21" s="311">
        <f t="shared" si="2"/>
        <v>52</v>
      </c>
      <c r="I21" s="251">
        <v>36</v>
      </c>
      <c r="J21" s="251">
        <v>8</v>
      </c>
      <c r="K21" s="251">
        <v>2</v>
      </c>
      <c r="L21" s="251">
        <v>6</v>
      </c>
      <c r="M21" s="106">
        <v>0</v>
      </c>
      <c r="N21" s="219">
        <v>0</v>
      </c>
      <c r="O21" s="251">
        <v>57</v>
      </c>
      <c r="P21" s="249"/>
      <c r="Q21" s="249"/>
      <c r="R21" s="220"/>
      <c r="S21" s="220"/>
    </row>
    <row r="22" spans="1:19" x14ac:dyDescent="0.25">
      <c r="A22" s="17" t="s">
        <v>25</v>
      </c>
      <c r="B22" s="114">
        <f t="shared" si="0"/>
        <v>504</v>
      </c>
      <c r="C22" s="105">
        <f t="shared" si="1"/>
        <v>198</v>
      </c>
      <c r="D22" s="251">
        <v>131</v>
      </c>
      <c r="E22" s="251">
        <v>47</v>
      </c>
      <c r="F22" s="251">
        <v>12</v>
      </c>
      <c r="G22" s="251">
        <v>8</v>
      </c>
      <c r="H22" s="311">
        <f t="shared" si="2"/>
        <v>177</v>
      </c>
      <c r="I22" s="251">
        <v>112</v>
      </c>
      <c r="J22" s="251">
        <v>44</v>
      </c>
      <c r="K22" s="251">
        <v>13</v>
      </c>
      <c r="L22" s="251">
        <v>8</v>
      </c>
      <c r="M22" s="106">
        <v>1</v>
      </c>
      <c r="N22" s="219">
        <v>0</v>
      </c>
      <c r="O22" s="251">
        <v>128</v>
      </c>
      <c r="P22" s="249"/>
      <c r="Q22" s="249"/>
      <c r="R22" s="220"/>
      <c r="S22" s="220"/>
    </row>
    <row r="23" spans="1:19" x14ac:dyDescent="0.25">
      <c r="A23" s="17" t="s">
        <v>26</v>
      </c>
      <c r="B23" s="114">
        <f t="shared" si="0"/>
        <v>562</v>
      </c>
      <c r="C23" s="105">
        <f t="shared" si="1"/>
        <v>199</v>
      </c>
      <c r="D23" s="251">
        <v>127</v>
      </c>
      <c r="E23" s="251">
        <v>46</v>
      </c>
      <c r="F23" s="251">
        <v>15</v>
      </c>
      <c r="G23" s="251">
        <v>11</v>
      </c>
      <c r="H23" s="311">
        <f t="shared" si="2"/>
        <v>183</v>
      </c>
      <c r="I23" s="251">
        <v>108</v>
      </c>
      <c r="J23" s="251">
        <v>48</v>
      </c>
      <c r="K23" s="251">
        <v>18</v>
      </c>
      <c r="L23" s="251">
        <v>9</v>
      </c>
      <c r="M23" s="106">
        <v>2</v>
      </c>
      <c r="N23" s="219">
        <v>0</v>
      </c>
      <c r="O23" s="251">
        <v>178</v>
      </c>
      <c r="P23" s="249"/>
      <c r="Q23" s="249"/>
      <c r="R23" s="220"/>
      <c r="S23" s="220"/>
    </row>
    <row r="24" spans="1:19" x14ac:dyDescent="0.25">
      <c r="A24" s="17" t="s">
        <v>255</v>
      </c>
      <c r="B24" s="114">
        <f t="shared" si="0"/>
        <v>444</v>
      </c>
      <c r="C24" s="105">
        <f t="shared" si="1"/>
        <v>162</v>
      </c>
      <c r="D24" s="251">
        <v>89</v>
      </c>
      <c r="E24" s="251">
        <v>46</v>
      </c>
      <c r="F24" s="251">
        <v>17</v>
      </c>
      <c r="G24" s="251">
        <v>10</v>
      </c>
      <c r="H24" s="311">
        <f t="shared" si="2"/>
        <v>142</v>
      </c>
      <c r="I24" s="251">
        <v>71</v>
      </c>
      <c r="J24" s="251">
        <v>45</v>
      </c>
      <c r="K24" s="251">
        <v>17</v>
      </c>
      <c r="L24" s="251">
        <v>9</v>
      </c>
      <c r="M24" s="106">
        <v>2</v>
      </c>
      <c r="N24" s="219">
        <v>0</v>
      </c>
      <c r="O24" s="251">
        <v>138</v>
      </c>
      <c r="P24" s="249"/>
      <c r="Q24" s="249"/>
      <c r="R24" s="220"/>
      <c r="S24" s="220"/>
    </row>
    <row r="25" spans="1:19" x14ac:dyDescent="0.25">
      <c r="A25" s="17" t="s">
        <v>158</v>
      </c>
      <c r="B25" s="114">
        <f t="shared" si="0"/>
        <v>944</v>
      </c>
      <c r="C25" s="105">
        <f t="shared" si="1"/>
        <v>366</v>
      </c>
      <c r="D25" s="251">
        <v>204</v>
      </c>
      <c r="E25" s="251">
        <v>115</v>
      </c>
      <c r="F25" s="251">
        <v>20</v>
      </c>
      <c r="G25" s="251">
        <v>27</v>
      </c>
      <c r="H25" s="311">
        <f t="shared" si="2"/>
        <v>328</v>
      </c>
      <c r="I25" s="251">
        <v>191</v>
      </c>
      <c r="J25" s="251">
        <v>96</v>
      </c>
      <c r="K25" s="251">
        <v>17</v>
      </c>
      <c r="L25" s="251">
        <v>24</v>
      </c>
      <c r="M25" s="106">
        <v>0</v>
      </c>
      <c r="N25" s="219">
        <v>0</v>
      </c>
      <c r="O25" s="251">
        <v>250</v>
      </c>
      <c r="P25" s="249"/>
      <c r="Q25" s="249"/>
      <c r="R25" s="220"/>
      <c r="S25" s="220"/>
    </row>
    <row r="26" spans="1:19" x14ac:dyDescent="0.25">
      <c r="A26" s="17" t="s">
        <v>159</v>
      </c>
      <c r="B26" s="114">
        <f t="shared" si="0"/>
        <v>410</v>
      </c>
      <c r="C26" s="105">
        <f t="shared" si="1"/>
        <v>160</v>
      </c>
      <c r="D26" s="251">
        <v>88</v>
      </c>
      <c r="E26" s="251">
        <v>52</v>
      </c>
      <c r="F26" s="251">
        <v>10</v>
      </c>
      <c r="G26" s="251">
        <v>10</v>
      </c>
      <c r="H26" s="311">
        <f t="shared" si="2"/>
        <v>153</v>
      </c>
      <c r="I26" s="251">
        <v>81</v>
      </c>
      <c r="J26" s="251">
        <v>55</v>
      </c>
      <c r="K26" s="251">
        <v>9</v>
      </c>
      <c r="L26" s="251">
        <v>8</v>
      </c>
      <c r="M26" s="106">
        <v>0</v>
      </c>
      <c r="N26" s="219">
        <v>0</v>
      </c>
      <c r="O26" s="251">
        <v>97</v>
      </c>
      <c r="P26" s="249"/>
      <c r="Q26" s="249"/>
      <c r="R26" s="220"/>
      <c r="S26" s="220"/>
    </row>
    <row r="27" spans="1:19" x14ac:dyDescent="0.25">
      <c r="A27" s="17" t="s">
        <v>256</v>
      </c>
      <c r="B27" s="114">
        <f t="shared" si="0"/>
        <v>188</v>
      </c>
      <c r="C27" s="105">
        <f t="shared" si="1"/>
        <v>76</v>
      </c>
      <c r="D27" s="251">
        <v>45</v>
      </c>
      <c r="E27" s="251">
        <v>19</v>
      </c>
      <c r="F27" s="251">
        <v>5</v>
      </c>
      <c r="G27" s="251">
        <v>7</v>
      </c>
      <c r="H27" s="311">
        <f t="shared" si="2"/>
        <v>67</v>
      </c>
      <c r="I27" s="251">
        <v>36</v>
      </c>
      <c r="J27" s="251">
        <v>19</v>
      </c>
      <c r="K27" s="251">
        <v>6</v>
      </c>
      <c r="L27" s="251">
        <v>6</v>
      </c>
      <c r="M27" s="106">
        <v>0</v>
      </c>
      <c r="N27" s="219">
        <v>0</v>
      </c>
      <c r="O27" s="251">
        <v>45</v>
      </c>
      <c r="P27" s="249"/>
      <c r="Q27" s="249"/>
      <c r="R27" s="220"/>
      <c r="S27" s="220"/>
    </row>
    <row r="28" spans="1:19" x14ac:dyDescent="0.25">
      <c r="A28" s="17" t="s">
        <v>161</v>
      </c>
      <c r="B28" s="114">
        <f t="shared" si="0"/>
        <v>290</v>
      </c>
      <c r="C28" s="105">
        <f t="shared" si="1"/>
        <v>115</v>
      </c>
      <c r="D28" s="251">
        <v>73</v>
      </c>
      <c r="E28" s="251">
        <v>23</v>
      </c>
      <c r="F28" s="251">
        <v>12</v>
      </c>
      <c r="G28" s="251">
        <v>7</v>
      </c>
      <c r="H28" s="311">
        <f t="shared" si="2"/>
        <v>108</v>
      </c>
      <c r="I28" s="251">
        <v>67</v>
      </c>
      <c r="J28" s="251">
        <v>20</v>
      </c>
      <c r="K28" s="251">
        <v>14</v>
      </c>
      <c r="L28" s="251">
        <v>7</v>
      </c>
      <c r="M28" s="106">
        <v>0</v>
      </c>
      <c r="N28" s="219">
        <v>0</v>
      </c>
      <c r="O28" s="251">
        <v>67</v>
      </c>
      <c r="P28" s="249"/>
      <c r="Q28" s="249"/>
      <c r="R28" s="220"/>
      <c r="S28" s="220"/>
    </row>
    <row r="29" spans="1:19" x14ac:dyDescent="0.25">
      <c r="A29" s="17" t="s">
        <v>27</v>
      </c>
      <c r="B29" s="114">
        <f t="shared" si="0"/>
        <v>610</v>
      </c>
      <c r="C29" s="105">
        <f t="shared" si="1"/>
        <v>244</v>
      </c>
      <c r="D29" s="251">
        <v>136</v>
      </c>
      <c r="E29" s="251">
        <v>78</v>
      </c>
      <c r="F29" s="251">
        <v>19</v>
      </c>
      <c r="G29" s="251">
        <v>11</v>
      </c>
      <c r="H29" s="311">
        <f t="shared" si="2"/>
        <v>230</v>
      </c>
      <c r="I29" s="251">
        <v>122</v>
      </c>
      <c r="J29" s="251">
        <v>75</v>
      </c>
      <c r="K29" s="251">
        <v>17</v>
      </c>
      <c r="L29" s="251">
        <v>16</v>
      </c>
      <c r="M29" s="106">
        <v>0</v>
      </c>
      <c r="N29" s="219">
        <v>1</v>
      </c>
      <c r="O29" s="251">
        <v>135</v>
      </c>
      <c r="P29" s="249"/>
      <c r="Q29" s="249"/>
      <c r="R29" s="220"/>
      <c r="S29" s="220"/>
    </row>
    <row r="30" spans="1:19" x14ac:dyDescent="0.25">
      <c r="A30" s="17" t="s">
        <v>28</v>
      </c>
      <c r="B30" s="114">
        <f t="shared" si="0"/>
        <v>216</v>
      </c>
      <c r="C30" s="105">
        <f t="shared" si="1"/>
        <v>83</v>
      </c>
      <c r="D30" s="251">
        <v>58</v>
      </c>
      <c r="E30" s="251">
        <v>16</v>
      </c>
      <c r="F30" s="251">
        <v>5</v>
      </c>
      <c r="G30" s="251">
        <v>4</v>
      </c>
      <c r="H30" s="311">
        <f t="shared" si="2"/>
        <v>71</v>
      </c>
      <c r="I30" s="251">
        <v>45</v>
      </c>
      <c r="J30" s="251">
        <v>14</v>
      </c>
      <c r="K30" s="251">
        <v>7</v>
      </c>
      <c r="L30" s="251">
        <v>5</v>
      </c>
      <c r="M30" s="106">
        <v>0</v>
      </c>
      <c r="N30" s="219">
        <v>2</v>
      </c>
      <c r="O30" s="251">
        <v>60</v>
      </c>
      <c r="P30" s="249"/>
      <c r="Q30" s="249"/>
      <c r="R30" s="220"/>
      <c r="S30" s="220"/>
    </row>
    <row r="31" spans="1:19" x14ac:dyDescent="0.25">
      <c r="A31" s="17" t="s">
        <v>29</v>
      </c>
      <c r="B31" s="114">
        <f t="shared" si="0"/>
        <v>336</v>
      </c>
      <c r="C31" s="105">
        <f t="shared" si="1"/>
        <v>127</v>
      </c>
      <c r="D31" s="251">
        <v>70</v>
      </c>
      <c r="E31" s="251">
        <v>40</v>
      </c>
      <c r="F31" s="251">
        <v>7</v>
      </c>
      <c r="G31" s="251">
        <v>10</v>
      </c>
      <c r="H31" s="311">
        <f t="shared" si="2"/>
        <v>119</v>
      </c>
      <c r="I31" s="251">
        <v>70</v>
      </c>
      <c r="J31" s="251">
        <v>36</v>
      </c>
      <c r="K31" s="251">
        <v>6</v>
      </c>
      <c r="L31" s="251">
        <v>7</v>
      </c>
      <c r="M31" s="106">
        <v>0</v>
      </c>
      <c r="N31" s="219">
        <v>0</v>
      </c>
      <c r="O31" s="251">
        <v>90</v>
      </c>
      <c r="P31" s="249"/>
      <c r="Q31" s="249"/>
      <c r="R31" s="220"/>
      <c r="S31" s="220"/>
    </row>
    <row r="32" spans="1:19" x14ac:dyDescent="0.25">
      <c r="A32" s="17" t="s">
        <v>30</v>
      </c>
      <c r="B32" s="114">
        <f t="shared" si="0"/>
        <v>336</v>
      </c>
      <c r="C32" s="105">
        <f t="shared" si="1"/>
        <v>125</v>
      </c>
      <c r="D32" s="251">
        <v>68</v>
      </c>
      <c r="E32" s="251">
        <v>39</v>
      </c>
      <c r="F32" s="251">
        <v>10</v>
      </c>
      <c r="G32" s="251">
        <v>8</v>
      </c>
      <c r="H32" s="311">
        <f t="shared" si="2"/>
        <v>112</v>
      </c>
      <c r="I32" s="251">
        <v>59</v>
      </c>
      <c r="J32" s="251">
        <v>39</v>
      </c>
      <c r="K32" s="251">
        <v>10</v>
      </c>
      <c r="L32" s="251">
        <v>4</v>
      </c>
      <c r="M32" s="106">
        <v>0</v>
      </c>
      <c r="N32" s="219">
        <v>0</v>
      </c>
      <c r="O32" s="251">
        <v>99</v>
      </c>
      <c r="P32" s="249"/>
      <c r="Q32" s="249"/>
      <c r="R32" s="220"/>
      <c r="S32" s="220"/>
    </row>
    <row r="33" spans="1:19" x14ac:dyDescent="0.25">
      <c r="A33" s="17" t="s">
        <v>257</v>
      </c>
      <c r="B33" s="114">
        <f t="shared" si="0"/>
        <v>664</v>
      </c>
      <c r="C33" s="105">
        <f t="shared" si="1"/>
        <v>295</v>
      </c>
      <c r="D33" s="251">
        <v>70</v>
      </c>
      <c r="E33" s="251">
        <v>184</v>
      </c>
      <c r="F33" s="251">
        <v>32</v>
      </c>
      <c r="G33" s="251">
        <v>9</v>
      </c>
      <c r="H33" s="311">
        <f t="shared" si="2"/>
        <v>285</v>
      </c>
      <c r="I33" s="251">
        <v>58</v>
      </c>
      <c r="J33" s="251">
        <v>187</v>
      </c>
      <c r="K33" s="251">
        <v>30</v>
      </c>
      <c r="L33" s="251">
        <v>10</v>
      </c>
      <c r="M33" s="106">
        <v>0</v>
      </c>
      <c r="N33" s="219">
        <v>0</v>
      </c>
      <c r="O33" s="251">
        <v>84</v>
      </c>
      <c r="P33" s="249"/>
      <c r="Q33" s="249"/>
      <c r="R33" s="220"/>
      <c r="S33" s="220"/>
    </row>
    <row r="34" spans="1:19" x14ac:dyDescent="0.25">
      <c r="A34" s="17" t="s">
        <v>258</v>
      </c>
      <c r="B34" s="114">
        <f t="shared" si="0"/>
        <v>650</v>
      </c>
      <c r="C34" s="105">
        <f t="shared" si="1"/>
        <v>288</v>
      </c>
      <c r="D34" s="251">
        <v>92</v>
      </c>
      <c r="E34" s="251">
        <v>157</v>
      </c>
      <c r="F34" s="251">
        <v>33</v>
      </c>
      <c r="G34" s="251">
        <v>6</v>
      </c>
      <c r="H34" s="311">
        <f t="shared" si="2"/>
        <v>276</v>
      </c>
      <c r="I34" s="251">
        <v>80</v>
      </c>
      <c r="J34" s="251">
        <v>155</v>
      </c>
      <c r="K34" s="251">
        <v>36</v>
      </c>
      <c r="L34" s="251">
        <v>5</v>
      </c>
      <c r="M34" s="106">
        <v>0</v>
      </c>
      <c r="N34" s="219">
        <v>0</v>
      </c>
      <c r="O34" s="251">
        <v>86</v>
      </c>
      <c r="P34" s="249"/>
      <c r="Q34" s="249"/>
      <c r="R34" s="220"/>
      <c r="S34" s="220"/>
    </row>
    <row r="35" spans="1:19" s="16" customFormat="1" x14ac:dyDescent="0.25">
      <c r="A35" s="17" t="s">
        <v>313</v>
      </c>
      <c r="B35" s="114">
        <f t="shared" si="0"/>
        <v>224</v>
      </c>
      <c r="C35" s="105">
        <f t="shared" si="1"/>
        <v>94</v>
      </c>
      <c r="D35" s="251">
        <v>24</v>
      </c>
      <c r="E35" s="251">
        <v>60</v>
      </c>
      <c r="F35" s="251">
        <v>8</v>
      </c>
      <c r="G35" s="251">
        <v>2</v>
      </c>
      <c r="H35" s="311">
        <f t="shared" si="2"/>
        <v>88</v>
      </c>
      <c r="I35" s="251">
        <v>21</v>
      </c>
      <c r="J35" s="251">
        <v>59</v>
      </c>
      <c r="K35" s="251">
        <v>7</v>
      </c>
      <c r="L35" s="251">
        <v>1</v>
      </c>
      <c r="M35" s="106">
        <v>0</v>
      </c>
      <c r="N35" s="219">
        <v>0</v>
      </c>
      <c r="O35" s="251">
        <v>42</v>
      </c>
      <c r="P35" s="249"/>
      <c r="Q35" s="249"/>
      <c r="R35" s="220"/>
      <c r="S35" s="220"/>
    </row>
    <row r="36" spans="1:19" x14ac:dyDescent="0.25">
      <c r="A36" s="17" t="s">
        <v>259</v>
      </c>
      <c r="B36" s="114">
        <f t="shared" si="0"/>
        <v>736</v>
      </c>
      <c r="C36" s="105">
        <f t="shared" si="1"/>
        <v>311</v>
      </c>
      <c r="D36" s="251">
        <v>97</v>
      </c>
      <c r="E36" s="251">
        <v>172</v>
      </c>
      <c r="F36" s="251">
        <v>35</v>
      </c>
      <c r="G36" s="251">
        <v>7</v>
      </c>
      <c r="H36" s="311">
        <f t="shared" si="2"/>
        <v>290</v>
      </c>
      <c r="I36" s="251">
        <v>82</v>
      </c>
      <c r="J36" s="251">
        <v>165</v>
      </c>
      <c r="K36" s="251">
        <v>35</v>
      </c>
      <c r="L36" s="251">
        <v>8</v>
      </c>
      <c r="M36" s="106">
        <v>0</v>
      </c>
      <c r="N36" s="219">
        <v>0</v>
      </c>
      <c r="O36" s="251">
        <v>135</v>
      </c>
      <c r="P36" s="249"/>
      <c r="Q36" s="249"/>
      <c r="R36" s="220"/>
      <c r="S36" s="220"/>
    </row>
    <row r="37" spans="1:19" x14ac:dyDescent="0.25">
      <c r="A37" s="17" t="s">
        <v>260</v>
      </c>
      <c r="B37" s="114">
        <f t="shared" si="0"/>
        <v>604</v>
      </c>
      <c r="C37" s="105">
        <f t="shared" si="1"/>
        <v>236</v>
      </c>
      <c r="D37" s="251">
        <v>111</v>
      </c>
      <c r="E37" s="251">
        <v>88</v>
      </c>
      <c r="F37" s="251">
        <v>25</v>
      </c>
      <c r="G37" s="251">
        <v>12</v>
      </c>
      <c r="H37" s="311">
        <f t="shared" si="2"/>
        <v>218</v>
      </c>
      <c r="I37" s="251">
        <v>103</v>
      </c>
      <c r="J37" s="251">
        <v>76</v>
      </c>
      <c r="K37" s="251">
        <v>27</v>
      </c>
      <c r="L37" s="251">
        <v>12</v>
      </c>
      <c r="M37" s="106">
        <v>0</v>
      </c>
      <c r="N37" s="219">
        <v>0</v>
      </c>
      <c r="O37" s="251">
        <v>150</v>
      </c>
      <c r="P37" s="249"/>
      <c r="Q37" s="249"/>
      <c r="R37" s="220"/>
      <c r="S37" s="220"/>
    </row>
    <row r="38" spans="1:19" x14ac:dyDescent="0.25">
      <c r="A38" s="17" t="s">
        <v>261</v>
      </c>
      <c r="B38" s="114">
        <f t="shared" si="0"/>
        <v>454</v>
      </c>
      <c r="C38" s="105">
        <f t="shared" si="1"/>
        <v>200</v>
      </c>
      <c r="D38" s="251">
        <v>91</v>
      </c>
      <c r="E38" s="251">
        <v>74</v>
      </c>
      <c r="F38" s="251">
        <v>23</v>
      </c>
      <c r="G38" s="251">
        <v>12</v>
      </c>
      <c r="H38" s="311">
        <f t="shared" si="2"/>
        <v>194</v>
      </c>
      <c r="I38" s="251">
        <v>82</v>
      </c>
      <c r="J38" s="251">
        <v>73</v>
      </c>
      <c r="K38" s="251">
        <v>25</v>
      </c>
      <c r="L38" s="251">
        <v>14</v>
      </c>
      <c r="M38" s="106">
        <v>0</v>
      </c>
      <c r="N38" s="219">
        <v>0</v>
      </c>
      <c r="O38" s="251">
        <v>60</v>
      </c>
      <c r="P38" s="249"/>
      <c r="Q38" s="249"/>
      <c r="R38" s="220"/>
      <c r="S38" s="220"/>
    </row>
    <row r="39" spans="1:19" x14ac:dyDescent="0.25">
      <c r="A39" s="17" t="s">
        <v>262</v>
      </c>
      <c r="B39" s="114">
        <f t="shared" si="0"/>
        <v>820</v>
      </c>
      <c r="C39" s="105">
        <f t="shared" si="1"/>
        <v>335</v>
      </c>
      <c r="D39" s="251">
        <v>147</v>
      </c>
      <c r="E39" s="251">
        <v>136</v>
      </c>
      <c r="F39" s="251">
        <v>38</v>
      </c>
      <c r="G39" s="251">
        <v>14</v>
      </c>
      <c r="H39" s="311">
        <f t="shared" si="2"/>
        <v>326</v>
      </c>
      <c r="I39" s="251">
        <v>137</v>
      </c>
      <c r="J39" s="251">
        <v>139</v>
      </c>
      <c r="K39" s="251">
        <v>38</v>
      </c>
      <c r="L39" s="251">
        <v>12</v>
      </c>
      <c r="M39" s="106">
        <v>2</v>
      </c>
      <c r="N39" s="219">
        <v>0</v>
      </c>
      <c r="O39" s="251">
        <v>157</v>
      </c>
      <c r="P39" s="249"/>
      <c r="Q39" s="249"/>
      <c r="R39" s="220"/>
      <c r="S39" s="220"/>
    </row>
    <row r="40" spans="1:19" x14ac:dyDescent="0.25">
      <c r="A40" s="17" t="s">
        <v>263</v>
      </c>
      <c r="B40" s="114">
        <f t="shared" si="0"/>
        <v>236</v>
      </c>
      <c r="C40" s="105">
        <f t="shared" si="1"/>
        <v>101</v>
      </c>
      <c r="D40" s="251">
        <v>42</v>
      </c>
      <c r="E40" s="251">
        <v>38</v>
      </c>
      <c r="F40" s="251">
        <v>16</v>
      </c>
      <c r="G40" s="251">
        <v>5</v>
      </c>
      <c r="H40" s="311">
        <f t="shared" si="2"/>
        <v>90</v>
      </c>
      <c r="I40" s="251">
        <v>37</v>
      </c>
      <c r="J40" s="251">
        <v>34</v>
      </c>
      <c r="K40" s="251">
        <v>15</v>
      </c>
      <c r="L40" s="251">
        <v>4</v>
      </c>
      <c r="M40" s="106">
        <v>0</v>
      </c>
      <c r="N40" s="219">
        <v>0</v>
      </c>
      <c r="O40" s="251">
        <v>45</v>
      </c>
      <c r="P40" s="249"/>
      <c r="Q40" s="249"/>
      <c r="R40" s="220"/>
      <c r="S40" s="220"/>
    </row>
    <row r="41" spans="1:19" x14ac:dyDescent="0.25">
      <c r="A41" s="17" t="s">
        <v>264</v>
      </c>
      <c r="B41" s="114">
        <f t="shared" si="0"/>
        <v>144</v>
      </c>
      <c r="C41" s="105">
        <f t="shared" si="1"/>
        <v>58</v>
      </c>
      <c r="D41" s="251">
        <v>23</v>
      </c>
      <c r="E41" s="251">
        <v>23</v>
      </c>
      <c r="F41" s="251">
        <v>10</v>
      </c>
      <c r="G41" s="251">
        <v>2</v>
      </c>
      <c r="H41" s="311">
        <f t="shared" si="2"/>
        <v>56</v>
      </c>
      <c r="I41" s="251">
        <v>18</v>
      </c>
      <c r="J41" s="251">
        <v>27</v>
      </c>
      <c r="K41" s="251">
        <v>9</v>
      </c>
      <c r="L41" s="251">
        <v>2</v>
      </c>
      <c r="M41" s="106">
        <v>0</v>
      </c>
      <c r="N41" s="219">
        <v>0</v>
      </c>
      <c r="O41" s="251">
        <v>30</v>
      </c>
      <c r="P41" s="249"/>
      <c r="Q41" s="249"/>
      <c r="R41" s="220"/>
      <c r="S41" s="220"/>
    </row>
    <row r="42" spans="1:19" x14ac:dyDescent="0.25">
      <c r="A42" s="17" t="s">
        <v>265</v>
      </c>
      <c r="B42" s="114">
        <f t="shared" si="0"/>
        <v>498</v>
      </c>
      <c r="C42" s="105">
        <f t="shared" si="1"/>
        <v>217</v>
      </c>
      <c r="D42" s="251">
        <v>89</v>
      </c>
      <c r="E42" s="251">
        <v>99</v>
      </c>
      <c r="F42" s="251">
        <v>17</v>
      </c>
      <c r="G42" s="251">
        <v>12</v>
      </c>
      <c r="H42" s="311">
        <f t="shared" si="2"/>
        <v>202</v>
      </c>
      <c r="I42" s="251">
        <v>85</v>
      </c>
      <c r="J42" s="251">
        <v>92</v>
      </c>
      <c r="K42" s="251">
        <v>15</v>
      </c>
      <c r="L42" s="251">
        <v>10</v>
      </c>
      <c r="M42" s="106">
        <v>0</v>
      </c>
      <c r="N42" s="219">
        <v>0</v>
      </c>
      <c r="O42" s="251">
        <v>79</v>
      </c>
      <c r="P42" s="249"/>
      <c r="Q42" s="249"/>
      <c r="R42" s="220"/>
      <c r="S42" s="220"/>
    </row>
    <row r="43" spans="1:19" x14ac:dyDescent="0.25">
      <c r="A43" s="17" t="s">
        <v>266</v>
      </c>
      <c r="B43" s="114">
        <f t="shared" si="0"/>
        <v>418</v>
      </c>
      <c r="C43" s="105">
        <f t="shared" si="1"/>
        <v>168</v>
      </c>
      <c r="D43" s="251">
        <v>42</v>
      </c>
      <c r="E43" s="251">
        <v>93</v>
      </c>
      <c r="F43" s="251">
        <v>23</v>
      </c>
      <c r="G43" s="251">
        <v>10</v>
      </c>
      <c r="H43" s="311">
        <f t="shared" si="2"/>
        <v>161</v>
      </c>
      <c r="I43" s="251">
        <v>43</v>
      </c>
      <c r="J43" s="251">
        <v>90</v>
      </c>
      <c r="K43" s="251">
        <v>21</v>
      </c>
      <c r="L43" s="251">
        <v>7</v>
      </c>
      <c r="M43" s="106">
        <v>0</v>
      </c>
      <c r="N43" s="219">
        <v>0</v>
      </c>
      <c r="O43" s="251">
        <v>89</v>
      </c>
      <c r="P43" s="249"/>
      <c r="Q43" s="249"/>
      <c r="R43" s="220"/>
      <c r="S43" s="220"/>
    </row>
    <row r="44" spans="1:19" x14ac:dyDescent="0.25">
      <c r="A44" s="17" t="s">
        <v>267</v>
      </c>
      <c r="B44" s="114">
        <f t="shared" si="0"/>
        <v>350</v>
      </c>
      <c r="C44" s="105">
        <f t="shared" si="1"/>
        <v>143</v>
      </c>
      <c r="D44" s="251">
        <v>62</v>
      </c>
      <c r="E44" s="251">
        <v>57</v>
      </c>
      <c r="F44" s="251">
        <v>20</v>
      </c>
      <c r="G44" s="251">
        <v>4</v>
      </c>
      <c r="H44" s="311">
        <f t="shared" si="2"/>
        <v>148</v>
      </c>
      <c r="I44" s="251">
        <v>61</v>
      </c>
      <c r="J44" s="251">
        <v>61</v>
      </c>
      <c r="K44" s="251">
        <v>19</v>
      </c>
      <c r="L44" s="251">
        <v>7</v>
      </c>
      <c r="M44" s="106">
        <v>0</v>
      </c>
      <c r="N44" s="219">
        <v>0</v>
      </c>
      <c r="O44" s="251">
        <v>59</v>
      </c>
      <c r="P44" s="249"/>
      <c r="Q44" s="249"/>
      <c r="R44" s="220"/>
      <c r="S44" s="220"/>
    </row>
    <row r="45" spans="1:19" x14ac:dyDescent="0.25">
      <c r="A45" s="17" t="s">
        <v>268</v>
      </c>
      <c r="B45" s="114">
        <f t="shared" si="0"/>
        <v>38</v>
      </c>
      <c r="C45" s="105">
        <f t="shared" si="1"/>
        <v>14</v>
      </c>
      <c r="D45" s="251">
        <v>5</v>
      </c>
      <c r="E45" s="251">
        <v>6</v>
      </c>
      <c r="F45" s="251">
        <v>3</v>
      </c>
      <c r="G45" s="251">
        <v>0</v>
      </c>
      <c r="H45" s="311">
        <f t="shared" si="2"/>
        <v>14</v>
      </c>
      <c r="I45" s="251">
        <v>5</v>
      </c>
      <c r="J45" s="251">
        <v>6</v>
      </c>
      <c r="K45" s="251">
        <v>3</v>
      </c>
      <c r="L45" s="251">
        <v>0</v>
      </c>
      <c r="M45" s="106">
        <v>0</v>
      </c>
      <c r="N45" s="219">
        <v>0</v>
      </c>
      <c r="O45" s="251">
        <v>10</v>
      </c>
      <c r="P45" s="249"/>
      <c r="Q45" s="249"/>
      <c r="R45" s="220"/>
      <c r="S45" s="220"/>
    </row>
    <row r="46" spans="1:19" x14ac:dyDescent="0.25">
      <c r="A46" s="17" t="s">
        <v>269</v>
      </c>
      <c r="B46" s="114">
        <f t="shared" si="0"/>
        <v>670</v>
      </c>
      <c r="C46" s="105">
        <f t="shared" si="1"/>
        <v>294</v>
      </c>
      <c r="D46" s="251">
        <v>96</v>
      </c>
      <c r="E46" s="251">
        <v>156</v>
      </c>
      <c r="F46" s="251">
        <v>35</v>
      </c>
      <c r="G46" s="251">
        <v>7</v>
      </c>
      <c r="H46" s="311">
        <f t="shared" si="2"/>
        <v>284</v>
      </c>
      <c r="I46" s="251">
        <v>91</v>
      </c>
      <c r="J46" s="251">
        <v>155</v>
      </c>
      <c r="K46" s="251">
        <v>32</v>
      </c>
      <c r="L46" s="251">
        <v>6</v>
      </c>
      <c r="M46" s="106">
        <v>3</v>
      </c>
      <c r="N46" s="219">
        <v>0</v>
      </c>
      <c r="O46" s="251">
        <v>89</v>
      </c>
      <c r="P46" s="249"/>
      <c r="Q46" s="249"/>
      <c r="R46" s="220"/>
      <c r="S46" s="220"/>
    </row>
    <row r="47" spans="1:19" x14ac:dyDescent="0.25">
      <c r="A47" s="17" t="s">
        <v>270</v>
      </c>
      <c r="B47" s="114">
        <f t="shared" si="0"/>
        <v>774</v>
      </c>
      <c r="C47" s="105">
        <f t="shared" si="1"/>
        <v>327</v>
      </c>
      <c r="D47" s="251">
        <v>110</v>
      </c>
      <c r="E47" s="251">
        <v>175</v>
      </c>
      <c r="F47" s="251">
        <v>30</v>
      </c>
      <c r="G47" s="251">
        <v>12</v>
      </c>
      <c r="H47" s="311">
        <f t="shared" si="2"/>
        <v>304</v>
      </c>
      <c r="I47" s="251">
        <v>98</v>
      </c>
      <c r="J47" s="251">
        <v>164</v>
      </c>
      <c r="K47" s="251">
        <v>29</v>
      </c>
      <c r="L47" s="251">
        <v>13</v>
      </c>
      <c r="M47" s="106">
        <v>3</v>
      </c>
      <c r="N47" s="219">
        <v>0</v>
      </c>
      <c r="O47" s="251">
        <v>140</v>
      </c>
      <c r="P47" s="249"/>
      <c r="Q47" s="249"/>
      <c r="R47" s="220"/>
      <c r="S47" s="220"/>
    </row>
    <row r="48" spans="1:19" x14ac:dyDescent="0.25">
      <c r="A48" s="17" t="s">
        <v>271</v>
      </c>
      <c r="B48" s="114">
        <f t="shared" si="0"/>
        <v>306</v>
      </c>
      <c r="C48" s="105">
        <f t="shared" si="1"/>
        <v>141</v>
      </c>
      <c r="D48" s="251">
        <v>36</v>
      </c>
      <c r="E48" s="251">
        <v>83</v>
      </c>
      <c r="F48" s="251">
        <v>16</v>
      </c>
      <c r="G48" s="251">
        <v>6</v>
      </c>
      <c r="H48" s="311">
        <f t="shared" si="2"/>
        <v>136</v>
      </c>
      <c r="I48" s="251">
        <v>32</v>
      </c>
      <c r="J48" s="251">
        <v>85</v>
      </c>
      <c r="K48" s="251">
        <v>14</v>
      </c>
      <c r="L48" s="251">
        <v>5</v>
      </c>
      <c r="M48" s="106">
        <v>0</v>
      </c>
      <c r="N48" s="219">
        <v>0</v>
      </c>
      <c r="O48" s="251">
        <v>29</v>
      </c>
      <c r="P48" s="249"/>
      <c r="Q48" s="249"/>
      <c r="R48" s="220"/>
      <c r="S48" s="220"/>
    </row>
    <row r="49" spans="1:19" x14ac:dyDescent="0.25">
      <c r="A49" s="17" t="s">
        <v>272</v>
      </c>
      <c r="B49" s="114">
        <f t="shared" si="0"/>
        <v>944</v>
      </c>
      <c r="C49" s="105">
        <f t="shared" si="1"/>
        <v>384</v>
      </c>
      <c r="D49" s="251">
        <v>73</v>
      </c>
      <c r="E49" s="251">
        <v>254</v>
      </c>
      <c r="F49" s="251">
        <v>46</v>
      </c>
      <c r="G49" s="251">
        <v>11</v>
      </c>
      <c r="H49" s="311">
        <f t="shared" si="2"/>
        <v>367</v>
      </c>
      <c r="I49" s="251">
        <v>71</v>
      </c>
      <c r="J49" s="251">
        <v>237</v>
      </c>
      <c r="K49" s="251">
        <v>49</v>
      </c>
      <c r="L49" s="251">
        <v>10</v>
      </c>
      <c r="M49" s="106">
        <v>0</v>
      </c>
      <c r="N49" s="219">
        <v>0</v>
      </c>
      <c r="O49" s="251">
        <v>193</v>
      </c>
      <c r="P49" s="249"/>
      <c r="Q49" s="249"/>
      <c r="R49" s="220"/>
      <c r="S49" s="220"/>
    </row>
    <row r="50" spans="1:19" x14ac:dyDescent="0.25">
      <c r="A50" s="17" t="s">
        <v>273</v>
      </c>
      <c r="B50" s="114">
        <f t="shared" si="0"/>
        <v>716</v>
      </c>
      <c r="C50" s="105">
        <f t="shared" si="1"/>
        <v>284</v>
      </c>
      <c r="D50" s="251">
        <v>109</v>
      </c>
      <c r="E50" s="251">
        <v>119</v>
      </c>
      <c r="F50" s="251">
        <v>40</v>
      </c>
      <c r="G50" s="251">
        <v>16</v>
      </c>
      <c r="H50" s="311">
        <f t="shared" si="2"/>
        <v>270</v>
      </c>
      <c r="I50" s="251">
        <v>103</v>
      </c>
      <c r="J50" s="251">
        <v>112</v>
      </c>
      <c r="K50" s="251">
        <v>39</v>
      </c>
      <c r="L50" s="251">
        <v>16</v>
      </c>
      <c r="M50" s="106">
        <v>0</v>
      </c>
      <c r="N50" s="219">
        <v>0</v>
      </c>
      <c r="O50" s="251">
        <v>162</v>
      </c>
      <c r="P50" s="249"/>
      <c r="Q50" s="249"/>
      <c r="R50" s="220"/>
      <c r="S50" s="220"/>
    </row>
    <row r="51" spans="1:19" x14ac:dyDescent="0.25">
      <c r="A51" s="17" t="s">
        <v>274</v>
      </c>
      <c r="B51" s="114">
        <f t="shared" si="0"/>
        <v>562</v>
      </c>
      <c r="C51" s="105">
        <f t="shared" si="1"/>
        <v>223</v>
      </c>
      <c r="D51" s="251">
        <v>92</v>
      </c>
      <c r="E51" s="251">
        <v>91</v>
      </c>
      <c r="F51" s="251">
        <v>23</v>
      </c>
      <c r="G51" s="251">
        <v>17</v>
      </c>
      <c r="H51" s="311">
        <f t="shared" si="2"/>
        <v>215</v>
      </c>
      <c r="I51" s="251">
        <v>75</v>
      </c>
      <c r="J51" s="251">
        <v>97</v>
      </c>
      <c r="K51" s="251">
        <v>25</v>
      </c>
      <c r="L51" s="251">
        <v>18</v>
      </c>
      <c r="M51" s="106">
        <v>0</v>
      </c>
      <c r="N51" s="219">
        <v>0</v>
      </c>
      <c r="O51" s="251">
        <v>124</v>
      </c>
      <c r="P51" s="249"/>
      <c r="Q51" s="249"/>
      <c r="R51" s="220"/>
      <c r="S51" s="220"/>
    </row>
    <row r="52" spans="1:19" x14ac:dyDescent="0.25">
      <c r="A52" s="17" t="s">
        <v>275</v>
      </c>
      <c r="B52" s="114">
        <f t="shared" si="0"/>
        <v>778</v>
      </c>
      <c r="C52" s="105">
        <f t="shared" si="1"/>
        <v>317</v>
      </c>
      <c r="D52" s="251">
        <v>125</v>
      </c>
      <c r="E52" s="251">
        <v>133</v>
      </c>
      <c r="F52" s="251">
        <v>44</v>
      </c>
      <c r="G52" s="251">
        <v>15</v>
      </c>
      <c r="H52" s="311">
        <f t="shared" si="2"/>
        <v>306</v>
      </c>
      <c r="I52" s="251">
        <v>117</v>
      </c>
      <c r="J52" s="251">
        <v>125</v>
      </c>
      <c r="K52" s="251">
        <v>48</v>
      </c>
      <c r="L52" s="251">
        <v>16</v>
      </c>
      <c r="M52" s="106">
        <v>0</v>
      </c>
      <c r="N52" s="219">
        <v>0</v>
      </c>
      <c r="O52" s="251">
        <v>155</v>
      </c>
      <c r="P52" s="249"/>
      <c r="Q52" s="249"/>
      <c r="R52" s="220"/>
      <c r="S52" s="220"/>
    </row>
    <row r="53" spans="1:19" x14ac:dyDescent="0.25">
      <c r="A53" s="17" t="s">
        <v>276</v>
      </c>
      <c r="B53" s="114">
        <f t="shared" si="0"/>
        <v>790</v>
      </c>
      <c r="C53" s="105">
        <f t="shared" si="1"/>
        <v>328</v>
      </c>
      <c r="D53" s="251">
        <v>114</v>
      </c>
      <c r="E53" s="251">
        <v>153</v>
      </c>
      <c r="F53" s="251">
        <v>50</v>
      </c>
      <c r="G53" s="251">
        <v>11</v>
      </c>
      <c r="H53" s="311">
        <f t="shared" si="2"/>
        <v>312</v>
      </c>
      <c r="I53" s="251">
        <v>104</v>
      </c>
      <c r="J53" s="251">
        <v>148</v>
      </c>
      <c r="K53" s="251">
        <v>47</v>
      </c>
      <c r="L53" s="251">
        <v>13</v>
      </c>
      <c r="M53" s="106">
        <v>0</v>
      </c>
      <c r="N53" s="219">
        <v>0</v>
      </c>
      <c r="O53" s="251">
        <v>150</v>
      </c>
      <c r="P53" s="249"/>
      <c r="Q53" s="249"/>
      <c r="R53" s="220"/>
      <c r="S53" s="220"/>
    </row>
    <row r="54" spans="1:19" x14ac:dyDescent="0.25">
      <c r="A54" s="17" t="s">
        <v>277</v>
      </c>
      <c r="B54" s="114">
        <f t="shared" si="0"/>
        <v>994</v>
      </c>
      <c r="C54" s="105">
        <f t="shared" si="1"/>
        <v>405</v>
      </c>
      <c r="D54" s="251">
        <v>143</v>
      </c>
      <c r="E54" s="251">
        <v>183</v>
      </c>
      <c r="F54" s="251">
        <v>62</v>
      </c>
      <c r="G54" s="251">
        <v>17</v>
      </c>
      <c r="H54" s="311">
        <f t="shared" si="2"/>
        <v>387</v>
      </c>
      <c r="I54" s="251">
        <v>132</v>
      </c>
      <c r="J54" s="251">
        <v>179</v>
      </c>
      <c r="K54" s="251">
        <v>56</v>
      </c>
      <c r="L54" s="251">
        <v>20</v>
      </c>
      <c r="M54" s="106">
        <v>2</v>
      </c>
      <c r="N54" s="219">
        <v>0</v>
      </c>
      <c r="O54" s="251">
        <v>200</v>
      </c>
      <c r="P54" s="249"/>
      <c r="Q54" s="249"/>
      <c r="R54" s="220"/>
      <c r="S54" s="220"/>
    </row>
    <row r="55" spans="1:19" x14ac:dyDescent="0.25">
      <c r="A55" s="17" t="s">
        <v>278</v>
      </c>
      <c r="B55" s="114">
        <f t="shared" si="0"/>
        <v>640</v>
      </c>
      <c r="C55" s="105">
        <f t="shared" si="1"/>
        <v>270</v>
      </c>
      <c r="D55" s="251">
        <v>90</v>
      </c>
      <c r="E55" s="251">
        <v>146</v>
      </c>
      <c r="F55" s="251">
        <v>27</v>
      </c>
      <c r="G55" s="251">
        <v>7</v>
      </c>
      <c r="H55" s="311">
        <f t="shared" si="2"/>
        <v>261</v>
      </c>
      <c r="I55" s="251">
        <v>88</v>
      </c>
      <c r="J55" s="251">
        <v>142</v>
      </c>
      <c r="K55" s="251">
        <v>25</v>
      </c>
      <c r="L55" s="251">
        <v>6</v>
      </c>
      <c r="M55" s="106">
        <v>0</v>
      </c>
      <c r="N55" s="219">
        <v>0</v>
      </c>
      <c r="O55" s="251">
        <v>109</v>
      </c>
      <c r="P55" s="249"/>
      <c r="Q55" s="249"/>
      <c r="R55" s="220"/>
      <c r="S55" s="220"/>
    </row>
    <row r="56" spans="1:19" x14ac:dyDescent="0.25">
      <c r="A56" s="17" t="s">
        <v>279</v>
      </c>
      <c r="B56" s="114">
        <f t="shared" si="0"/>
        <v>244</v>
      </c>
      <c r="C56" s="105">
        <f t="shared" si="1"/>
        <v>107</v>
      </c>
      <c r="D56" s="251">
        <v>30</v>
      </c>
      <c r="E56" s="251">
        <v>64</v>
      </c>
      <c r="F56" s="251">
        <v>11</v>
      </c>
      <c r="G56" s="251">
        <v>2</v>
      </c>
      <c r="H56" s="311">
        <f t="shared" si="2"/>
        <v>106</v>
      </c>
      <c r="I56" s="251">
        <v>26</v>
      </c>
      <c r="J56" s="251">
        <v>67</v>
      </c>
      <c r="K56" s="251">
        <v>10</v>
      </c>
      <c r="L56" s="251">
        <v>3</v>
      </c>
      <c r="M56" s="117">
        <v>0</v>
      </c>
      <c r="N56" s="219">
        <v>0</v>
      </c>
      <c r="O56" s="251">
        <v>31</v>
      </c>
      <c r="P56" s="249"/>
      <c r="Q56" s="249"/>
      <c r="R56" s="220"/>
      <c r="S56" s="220"/>
    </row>
    <row r="57" spans="1:19" s="16" customFormat="1" x14ac:dyDescent="0.25">
      <c r="A57" s="13"/>
      <c r="B57" s="107"/>
      <c r="C57" s="108"/>
      <c r="D57" s="109"/>
      <c r="E57" s="109"/>
      <c r="F57" s="25"/>
      <c r="G57" s="25"/>
      <c r="H57" s="25"/>
      <c r="I57" s="25"/>
      <c r="J57" s="25"/>
      <c r="K57" s="25"/>
      <c r="L57" s="25"/>
      <c r="M57" s="25"/>
      <c r="N57" s="25"/>
      <c r="O57" s="27"/>
    </row>
    <row r="58" spans="1:19" s="16" customFormat="1" x14ac:dyDescent="0.25">
      <c r="A58" s="13"/>
      <c r="B58" s="107"/>
      <c r="C58" s="108"/>
      <c r="D58" s="109"/>
      <c r="E58" s="109"/>
      <c r="F58" s="25"/>
      <c r="G58" s="25"/>
      <c r="H58" s="25"/>
      <c r="I58" s="25"/>
      <c r="J58" s="25"/>
      <c r="K58" s="25"/>
      <c r="L58" s="25"/>
      <c r="M58" s="25"/>
      <c r="N58" s="25"/>
      <c r="O58" s="27"/>
    </row>
    <row r="59" spans="1:19" s="16" customFormat="1" x14ac:dyDescent="0.25">
      <c r="A59" s="13"/>
      <c r="B59" s="107"/>
      <c r="C59" s="108"/>
      <c r="D59" s="109"/>
      <c r="E59" s="109"/>
      <c r="F59" s="25"/>
      <c r="G59" s="25"/>
      <c r="H59" s="25"/>
      <c r="I59" s="25"/>
      <c r="J59" s="25"/>
      <c r="K59" s="25"/>
      <c r="L59" s="25"/>
      <c r="M59" s="25"/>
      <c r="N59" s="25"/>
      <c r="O59" s="27"/>
    </row>
    <row r="60" spans="1:19" s="16" customFormat="1" x14ac:dyDescent="0.25">
      <c r="A60" s="13"/>
      <c r="B60" s="107"/>
      <c r="C60" s="108"/>
      <c r="D60" s="109"/>
      <c r="E60" s="109"/>
      <c r="F60" s="25"/>
      <c r="G60" s="25"/>
      <c r="H60" s="25"/>
      <c r="I60" s="25"/>
      <c r="J60" s="25"/>
      <c r="K60" s="25"/>
      <c r="L60" s="25"/>
      <c r="M60" s="25"/>
      <c r="N60" s="25"/>
      <c r="O60" s="27"/>
    </row>
    <row r="61" spans="1:19" s="16" customFormat="1" x14ac:dyDescent="0.25">
      <c r="A61" s="13"/>
      <c r="B61" s="107"/>
      <c r="C61" s="108"/>
      <c r="D61" s="109"/>
      <c r="E61" s="109"/>
      <c r="F61" s="25"/>
      <c r="G61" s="25"/>
      <c r="H61" s="25"/>
      <c r="I61" s="25"/>
      <c r="J61" s="25"/>
      <c r="K61" s="25"/>
      <c r="L61" s="25"/>
      <c r="M61" s="25"/>
      <c r="N61" s="25"/>
      <c r="O61" s="27"/>
    </row>
    <row r="62" spans="1:19" s="16" customFormat="1" ht="45" customHeight="1" x14ac:dyDescent="0.25">
      <c r="A62" s="13"/>
      <c r="B62" s="107"/>
      <c r="C62" s="108"/>
      <c r="D62" s="109"/>
      <c r="E62" s="109"/>
      <c r="F62" s="25"/>
      <c r="G62" s="25"/>
      <c r="H62" s="25"/>
      <c r="I62" s="25"/>
      <c r="J62" s="25"/>
      <c r="K62" s="25"/>
      <c r="L62" s="25"/>
      <c r="M62" s="25"/>
      <c r="N62" s="25"/>
      <c r="O62" s="27"/>
    </row>
    <row r="63" spans="1:19" s="16" customFormat="1" ht="76.5" x14ac:dyDescent="0.25">
      <c r="A63" s="19" t="s">
        <v>237</v>
      </c>
      <c r="B63" s="110" t="s">
        <v>1</v>
      </c>
      <c r="C63" s="111" t="s">
        <v>311</v>
      </c>
      <c r="D63" s="111" t="s">
        <v>311</v>
      </c>
      <c r="E63" s="111" t="s">
        <v>311</v>
      </c>
      <c r="F63" s="111" t="s">
        <v>311</v>
      </c>
      <c r="G63" s="23" t="s">
        <v>311</v>
      </c>
      <c r="H63" s="23" t="s">
        <v>312</v>
      </c>
      <c r="I63" s="23" t="s">
        <v>312</v>
      </c>
      <c r="J63" s="23" t="s">
        <v>312</v>
      </c>
      <c r="K63" s="23" t="s">
        <v>312</v>
      </c>
      <c r="L63" s="23" t="s">
        <v>312</v>
      </c>
      <c r="M63" s="23" t="s">
        <v>3</v>
      </c>
      <c r="N63" s="23" t="s">
        <v>141</v>
      </c>
      <c r="O63" s="23" t="s">
        <v>142</v>
      </c>
    </row>
    <row r="64" spans="1:19" s="16" customFormat="1" x14ac:dyDescent="0.25">
      <c r="A64" s="21" t="s">
        <v>238</v>
      </c>
      <c r="B64" s="112"/>
      <c r="C64" s="113" t="s">
        <v>5</v>
      </c>
      <c r="D64" s="112" t="s">
        <v>6</v>
      </c>
      <c r="E64" s="112" t="s">
        <v>7</v>
      </c>
      <c r="F64" s="38" t="s">
        <v>8</v>
      </c>
      <c r="G64" s="38" t="s">
        <v>9</v>
      </c>
      <c r="H64" s="38" t="s">
        <v>5</v>
      </c>
      <c r="I64" s="38" t="s">
        <v>6</v>
      </c>
      <c r="J64" s="38" t="s">
        <v>7</v>
      </c>
      <c r="K64" s="38" t="s">
        <v>8</v>
      </c>
      <c r="L64" s="38" t="s">
        <v>9</v>
      </c>
      <c r="M64" s="38" t="s">
        <v>11</v>
      </c>
      <c r="N64" s="38"/>
      <c r="O64" s="22"/>
    </row>
    <row r="65" spans="1:17" x14ac:dyDescent="0.25">
      <c r="A65" s="17" t="s">
        <v>209</v>
      </c>
      <c r="B65" s="114">
        <f t="shared" ref="B65:B113" si="3">C65+H65+M65+N65+O65</f>
        <v>252</v>
      </c>
      <c r="C65" s="105">
        <f t="shared" ref="C65:C112" si="4">SUM(D65:G65)</f>
        <v>115</v>
      </c>
      <c r="D65" s="251">
        <v>53</v>
      </c>
      <c r="E65" s="251">
        <v>43</v>
      </c>
      <c r="F65" s="251">
        <v>10</v>
      </c>
      <c r="G65" s="251">
        <v>9</v>
      </c>
      <c r="H65" s="311">
        <f t="shared" ref="H65:H112" si="5">SUM(I65:L65)</f>
        <v>105</v>
      </c>
      <c r="I65" s="251">
        <v>49</v>
      </c>
      <c r="J65" s="251">
        <v>37</v>
      </c>
      <c r="K65" s="251">
        <v>10</v>
      </c>
      <c r="L65" s="251">
        <v>9</v>
      </c>
      <c r="M65" s="106">
        <v>0</v>
      </c>
      <c r="N65" s="120">
        <v>0</v>
      </c>
      <c r="O65" s="251">
        <v>32</v>
      </c>
      <c r="P65" s="249"/>
    </row>
    <row r="66" spans="1:17" x14ac:dyDescent="0.25">
      <c r="A66" s="17" t="s">
        <v>280</v>
      </c>
      <c r="B66" s="114">
        <f t="shared" si="3"/>
        <v>532</v>
      </c>
      <c r="C66" s="105">
        <f t="shared" si="4"/>
        <v>216</v>
      </c>
      <c r="D66" s="251">
        <v>117</v>
      </c>
      <c r="E66" s="251">
        <v>75</v>
      </c>
      <c r="F66" s="251">
        <v>17</v>
      </c>
      <c r="G66" s="251">
        <v>7</v>
      </c>
      <c r="H66" s="311">
        <f t="shared" si="5"/>
        <v>202</v>
      </c>
      <c r="I66" s="251">
        <v>106</v>
      </c>
      <c r="J66" s="251">
        <v>74</v>
      </c>
      <c r="K66" s="251">
        <v>14</v>
      </c>
      <c r="L66" s="251">
        <v>8</v>
      </c>
      <c r="M66" s="106">
        <v>2</v>
      </c>
      <c r="N66" s="120">
        <v>0</v>
      </c>
      <c r="O66" s="251">
        <v>112</v>
      </c>
      <c r="P66" s="249"/>
      <c r="Q66" s="71"/>
    </row>
    <row r="67" spans="1:17" x14ac:dyDescent="0.25">
      <c r="A67" s="17" t="s">
        <v>186</v>
      </c>
      <c r="B67" s="114">
        <f t="shared" si="3"/>
        <v>622</v>
      </c>
      <c r="C67" s="105">
        <f t="shared" si="4"/>
        <v>266</v>
      </c>
      <c r="D67" s="251">
        <v>113</v>
      </c>
      <c r="E67" s="251">
        <v>126</v>
      </c>
      <c r="F67" s="251">
        <v>24</v>
      </c>
      <c r="G67" s="251">
        <v>3</v>
      </c>
      <c r="H67" s="311">
        <f t="shared" si="5"/>
        <v>252</v>
      </c>
      <c r="I67" s="251">
        <v>98</v>
      </c>
      <c r="J67" s="251">
        <v>128</v>
      </c>
      <c r="K67" s="251">
        <v>21</v>
      </c>
      <c r="L67" s="251">
        <v>5</v>
      </c>
      <c r="M67" s="106">
        <v>1</v>
      </c>
      <c r="N67" s="120">
        <v>0</v>
      </c>
      <c r="O67" s="251">
        <v>103</v>
      </c>
      <c r="P67" s="249"/>
      <c r="Q67" s="71"/>
    </row>
    <row r="68" spans="1:17" x14ac:dyDescent="0.25">
      <c r="A68" s="17" t="s">
        <v>214</v>
      </c>
      <c r="B68" s="114">
        <f t="shared" si="3"/>
        <v>132</v>
      </c>
      <c r="C68" s="105">
        <f t="shared" si="4"/>
        <v>54</v>
      </c>
      <c r="D68" s="251">
        <v>29</v>
      </c>
      <c r="E68" s="251">
        <v>16</v>
      </c>
      <c r="F68" s="251">
        <v>4</v>
      </c>
      <c r="G68" s="251">
        <v>5</v>
      </c>
      <c r="H68" s="311">
        <f t="shared" si="5"/>
        <v>47</v>
      </c>
      <c r="I68" s="251">
        <v>21</v>
      </c>
      <c r="J68" s="251">
        <v>19</v>
      </c>
      <c r="K68" s="251">
        <v>4</v>
      </c>
      <c r="L68" s="251">
        <v>3</v>
      </c>
      <c r="M68" s="106">
        <v>0</v>
      </c>
      <c r="N68" s="120">
        <v>0</v>
      </c>
      <c r="O68" s="251">
        <v>31</v>
      </c>
      <c r="P68" s="249"/>
      <c r="Q68" s="71"/>
    </row>
    <row r="69" spans="1:17" x14ac:dyDescent="0.25">
      <c r="A69" s="17" t="s">
        <v>188</v>
      </c>
      <c r="B69" s="114">
        <f t="shared" si="3"/>
        <v>554</v>
      </c>
      <c r="C69" s="105">
        <f t="shared" si="4"/>
        <v>233</v>
      </c>
      <c r="D69" s="251">
        <v>123</v>
      </c>
      <c r="E69" s="251">
        <v>76</v>
      </c>
      <c r="F69" s="251">
        <v>25</v>
      </c>
      <c r="G69" s="251">
        <v>9</v>
      </c>
      <c r="H69" s="311">
        <f t="shared" si="5"/>
        <v>218</v>
      </c>
      <c r="I69" s="251">
        <v>118</v>
      </c>
      <c r="J69" s="251">
        <v>66</v>
      </c>
      <c r="K69" s="251">
        <v>25</v>
      </c>
      <c r="L69" s="251">
        <v>9</v>
      </c>
      <c r="M69" s="106">
        <v>0</v>
      </c>
      <c r="N69" s="120">
        <v>0</v>
      </c>
      <c r="O69" s="251">
        <v>103</v>
      </c>
      <c r="P69" s="249"/>
      <c r="Q69" s="71"/>
    </row>
    <row r="70" spans="1:17" x14ac:dyDescent="0.25">
      <c r="A70" s="17" t="s">
        <v>189</v>
      </c>
      <c r="B70" s="114">
        <f t="shared" si="3"/>
        <v>934</v>
      </c>
      <c r="C70" s="105">
        <f t="shared" si="4"/>
        <v>381</v>
      </c>
      <c r="D70" s="251">
        <v>193</v>
      </c>
      <c r="E70" s="251">
        <v>143</v>
      </c>
      <c r="F70" s="251">
        <v>27</v>
      </c>
      <c r="G70" s="251">
        <v>18</v>
      </c>
      <c r="H70" s="311">
        <f t="shared" si="5"/>
        <v>373</v>
      </c>
      <c r="I70" s="251">
        <v>192</v>
      </c>
      <c r="J70" s="251">
        <v>140</v>
      </c>
      <c r="K70" s="251">
        <v>24</v>
      </c>
      <c r="L70" s="251">
        <v>17</v>
      </c>
      <c r="M70" s="106">
        <v>0</v>
      </c>
      <c r="N70" s="120">
        <v>0</v>
      </c>
      <c r="O70" s="251">
        <v>180</v>
      </c>
      <c r="P70" s="249"/>
      <c r="Q70" s="71"/>
    </row>
    <row r="71" spans="1:17" x14ac:dyDescent="0.25">
      <c r="A71" s="17" t="s">
        <v>217</v>
      </c>
      <c r="B71" s="114">
        <f t="shared" si="3"/>
        <v>378</v>
      </c>
      <c r="C71" s="105">
        <f t="shared" si="4"/>
        <v>160</v>
      </c>
      <c r="D71" s="251">
        <v>83</v>
      </c>
      <c r="E71" s="251">
        <v>56</v>
      </c>
      <c r="F71" s="251">
        <v>16</v>
      </c>
      <c r="G71" s="251">
        <v>5</v>
      </c>
      <c r="H71" s="311">
        <f t="shared" si="5"/>
        <v>156</v>
      </c>
      <c r="I71" s="251">
        <v>77</v>
      </c>
      <c r="J71" s="251">
        <v>57</v>
      </c>
      <c r="K71" s="251">
        <v>17</v>
      </c>
      <c r="L71" s="251">
        <v>5</v>
      </c>
      <c r="M71" s="106">
        <v>2</v>
      </c>
      <c r="N71" s="120">
        <v>0</v>
      </c>
      <c r="O71" s="251">
        <v>60</v>
      </c>
      <c r="P71" s="249"/>
      <c r="Q71" s="71"/>
    </row>
    <row r="72" spans="1:17" x14ac:dyDescent="0.25">
      <c r="A72" s="17" t="s">
        <v>191</v>
      </c>
      <c r="B72" s="114">
        <f t="shared" si="3"/>
        <v>218</v>
      </c>
      <c r="C72" s="105">
        <f t="shared" si="4"/>
        <v>95</v>
      </c>
      <c r="D72" s="251">
        <v>49</v>
      </c>
      <c r="E72" s="251">
        <v>26</v>
      </c>
      <c r="F72" s="251">
        <v>13</v>
      </c>
      <c r="G72" s="251">
        <v>7</v>
      </c>
      <c r="H72" s="311">
        <f t="shared" si="5"/>
        <v>91</v>
      </c>
      <c r="I72" s="251">
        <v>51</v>
      </c>
      <c r="J72" s="251">
        <v>24</v>
      </c>
      <c r="K72" s="251">
        <v>10</v>
      </c>
      <c r="L72" s="251">
        <v>6</v>
      </c>
      <c r="M72" s="106">
        <v>0</v>
      </c>
      <c r="N72" s="120">
        <v>0</v>
      </c>
      <c r="O72" s="251">
        <v>32</v>
      </c>
      <c r="P72" s="249"/>
      <c r="Q72" s="71"/>
    </row>
    <row r="73" spans="1:17" x14ac:dyDescent="0.25">
      <c r="A73" s="17" t="s">
        <v>192</v>
      </c>
      <c r="B73" s="114">
        <f t="shared" si="3"/>
        <v>210</v>
      </c>
      <c r="C73" s="105">
        <f t="shared" si="4"/>
        <v>90</v>
      </c>
      <c r="D73" s="251">
        <v>45</v>
      </c>
      <c r="E73" s="251">
        <v>31</v>
      </c>
      <c r="F73" s="251">
        <v>12</v>
      </c>
      <c r="G73" s="251">
        <v>2</v>
      </c>
      <c r="H73" s="311">
        <f t="shared" si="5"/>
        <v>86</v>
      </c>
      <c r="I73" s="251">
        <v>40</v>
      </c>
      <c r="J73" s="251">
        <v>27</v>
      </c>
      <c r="K73" s="251">
        <v>15</v>
      </c>
      <c r="L73" s="251">
        <v>4</v>
      </c>
      <c r="M73" s="106">
        <v>0</v>
      </c>
      <c r="N73" s="120">
        <v>0</v>
      </c>
      <c r="O73" s="251">
        <v>34</v>
      </c>
      <c r="P73" s="249"/>
      <c r="Q73" s="71"/>
    </row>
    <row r="74" spans="1:17" x14ac:dyDescent="0.25">
      <c r="A74" s="17" t="s">
        <v>193</v>
      </c>
      <c r="B74" s="114">
        <f t="shared" si="3"/>
        <v>22</v>
      </c>
      <c r="C74" s="105">
        <f t="shared" si="4"/>
        <v>11</v>
      </c>
      <c r="D74" s="251">
        <v>7</v>
      </c>
      <c r="E74" s="251">
        <v>4</v>
      </c>
      <c r="F74" s="251">
        <v>0</v>
      </c>
      <c r="G74" s="251">
        <v>0</v>
      </c>
      <c r="H74" s="311">
        <f t="shared" si="5"/>
        <v>9</v>
      </c>
      <c r="I74" s="251">
        <v>5</v>
      </c>
      <c r="J74" s="251">
        <v>4</v>
      </c>
      <c r="K74" s="251">
        <v>0</v>
      </c>
      <c r="L74" s="251">
        <v>0</v>
      </c>
      <c r="M74" s="106">
        <v>0</v>
      </c>
      <c r="N74" s="120">
        <v>0</v>
      </c>
      <c r="O74" s="251">
        <v>2</v>
      </c>
      <c r="P74" s="249"/>
      <c r="Q74" s="71"/>
    </row>
    <row r="75" spans="1:17" x14ac:dyDescent="0.25">
      <c r="A75" s="17" t="s">
        <v>194</v>
      </c>
      <c r="B75" s="114">
        <f t="shared" si="3"/>
        <v>820</v>
      </c>
      <c r="C75" s="105">
        <f t="shared" si="4"/>
        <v>352</v>
      </c>
      <c r="D75" s="251">
        <v>181</v>
      </c>
      <c r="E75" s="251">
        <v>125</v>
      </c>
      <c r="F75" s="251">
        <v>34</v>
      </c>
      <c r="G75" s="251">
        <v>12</v>
      </c>
      <c r="H75" s="311">
        <f t="shared" si="5"/>
        <v>333</v>
      </c>
      <c r="I75" s="251">
        <v>170</v>
      </c>
      <c r="J75" s="251">
        <v>117</v>
      </c>
      <c r="K75" s="251">
        <v>31</v>
      </c>
      <c r="L75" s="251">
        <v>15</v>
      </c>
      <c r="M75" s="106">
        <v>4</v>
      </c>
      <c r="N75" s="120">
        <v>0</v>
      </c>
      <c r="O75" s="251">
        <v>131</v>
      </c>
      <c r="P75" s="249"/>
      <c r="Q75" s="71"/>
    </row>
    <row r="76" spans="1:17" x14ac:dyDescent="0.25">
      <c r="A76" s="17" t="s">
        <v>195</v>
      </c>
      <c r="B76" s="114">
        <f t="shared" si="3"/>
        <v>758</v>
      </c>
      <c r="C76" s="105">
        <f t="shared" si="4"/>
        <v>309</v>
      </c>
      <c r="D76" s="251">
        <v>136</v>
      </c>
      <c r="E76" s="251">
        <v>131</v>
      </c>
      <c r="F76" s="251">
        <v>30</v>
      </c>
      <c r="G76" s="251">
        <v>12</v>
      </c>
      <c r="H76" s="311">
        <f t="shared" si="5"/>
        <v>300</v>
      </c>
      <c r="I76" s="251">
        <v>124</v>
      </c>
      <c r="J76" s="251">
        <v>133</v>
      </c>
      <c r="K76" s="251">
        <v>28</v>
      </c>
      <c r="L76" s="251">
        <v>15</v>
      </c>
      <c r="M76" s="106">
        <v>6</v>
      </c>
      <c r="N76" s="120">
        <v>0</v>
      </c>
      <c r="O76" s="251">
        <v>143</v>
      </c>
      <c r="P76" s="249"/>
      <c r="Q76" s="71"/>
    </row>
    <row r="77" spans="1:17" x14ac:dyDescent="0.25">
      <c r="A77" s="17" t="s">
        <v>196</v>
      </c>
      <c r="B77" s="114">
        <f t="shared" si="3"/>
        <v>680</v>
      </c>
      <c r="C77" s="105">
        <f t="shared" si="4"/>
        <v>280</v>
      </c>
      <c r="D77" s="251">
        <v>147</v>
      </c>
      <c r="E77" s="251">
        <v>104</v>
      </c>
      <c r="F77" s="251">
        <v>24</v>
      </c>
      <c r="G77" s="251">
        <v>5</v>
      </c>
      <c r="H77" s="311">
        <f t="shared" si="5"/>
        <v>262</v>
      </c>
      <c r="I77" s="251">
        <v>132</v>
      </c>
      <c r="J77" s="251">
        <v>102</v>
      </c>
      <c r="K77" s="251">
        <v>23</v>
      </c>
      <c r="L77" s="251">
        <v>5</v>
      </c>
      <c r="M77" s="106">
        <v>0</v>
      </c>
      <c r="N77" s="120">
        <v>0</v>
      </c>
      <c r="O77" s="251">
        <v>138</v>
      </c>
      <c r="P77" s="249"/>
      <c r="Q77" s="71"/>
    </row>
    <row r="78" spans="1:17" x14ac:dyDescent="0.25">
      <c r="A78" s="17" t="s">
        <v>197</v>
      </c>
      <c r="B78" s="114">
        <f t="shared" si="3"/>
        <v>386</v>
      </c>
      <c r="C78" s="105">
        <f t="shared" si="4"/>
        <v>163</v>
      </c>
      <c r="D78" s="251">
        <v>102</v>
      </c>
      <c r="E78" s="251">
        <v>45</v>
      </c>
      <c r="F78" s="251">
        <v>13</v>
      </c>
      <c r="G78" s="251">
        <v>3</v>
      </c>
      <c r="H78" s="311">
        <f t="shared" si="5"/>
        <v>159</v>
      </c>
      <c r="I78" s="251">
        <v>91</v>
      </c>
      <c r="J78" s="251">
        <v>50</v>
      </c>
      <c r="K78" s="251">
        <v>15</v>
      </c>
      <c r="L78" s="251">
        <v>3</v>
      </c>
      <c r="M78" s="106">
        <v>0</v>
      </c>
      <c r="N78" s="120">
        <v>0</v>
      </c>
      <c r="O78" s="251">
        <v>64</v>
      </c>
      <c r="P78" s="249"/>
      <c r="Q78" s="71"/>
    </row>
    <row r="79" spans="1:17" x14ac:dyDescent="0.25">
      <c r="A79" s="17" t="s">
        <v>198</v>
      </c>
      <c r="B79" s="114">
        <f t="shared" si="3"/>
        <v>580</v>
      </c>
      <c r="C79" s="105">
        <f t="shared" si="4"/>
        <v>233</v>
      </c>
      <c r="D79" s="251">
        <v>113</v>
      </c>
      <c r="E79" s="251">
        <v>88</v>
      </c>
      <c r="F79" s="251">
        <v>24</v>
      </c>
      <c r="G79" s="251">
        <v>8</v>
      </c>
      <c r="H79" s="311">
        <f t="shared" si="5"/>
        <v>229</v>
      </c>
      <c r="I79" s="251">
        <v>109</v>
      </c>
      <c r="J79" s="251">
        <v>89</v>
      </c>
      <c r="K79" s="251">
        <v>24</v>
      </c>
      <c r="L79" s="251">
        <v>7</v>
      </c>
      <c r="M79" s="106">
        <v>2</v>
      </c>
      <c r="N79" s="120">
        <v>0</v>
      </c>
      <c r="O79" s="251">
        <v>116</v>
      </c>
      <c r="P79" s="249"/>
      <c r="Q79" s="71"/>
    </row>
    <row r="80" spans="1:17" x14ac:dyDescent="0.25">
      <c r="A80" s="17" t="s">
        <v>199</v>
      </c>
      <c r="B80" s="114">
        <f t="shared" si="3"/>
        <v>716</v>
      </c>
      <c r="C80" s="105">
        <f t="shared" si="4"/>
        <v>300</v>
      </c>
      <c r="D80" s="251">
        <v>166</v>
      </c>
      <c r="E80" s="251">
        <v>87</v>
      </c>
      <c r="F80" s="251">
        <v>30</v>
      </c>
      <c r="G80" s="251">
        <v>17</v>
      </c>
      <c r="H80" s="311">
        <f t="shared" si="5"/>
        <v>284</v>
      </c>
      <c r="I80" s="251">
        <v>151</v>
      </c>
      <c r="J80" s="251">
        <v>90</v>
      </c>
      <c r="K80" s="251">
        <v>28</v>
      </c>
      <c r="L80" s="251">
        <v>15</v>
      </c>
      <c r="M80" s="106">
        <v>0</v>
      </c>
      <c r="N80" s="120">
        <v>0</v>
      </c>
      <c r="O80" s="251">
        <v>132</v>
      </c>
      <c r="P80" s="249"/>
      <c r="Q80" s="71"/>
    </row>
    <row r="81" spans="1:17" x14ac:dyDescent="0.25">
      <c r="A81" s="17" t="s">
        <v>200</v>
      </c>
      <c r="B81" s="114">
        <f t="shared" si="3"/>
        <v>558</v>
      </c>
      <c r="C81" s="105">
        <f t="shared" si="4"/>
        <v>242</v>
      </c>
      <c r="D81" s="251">
        <v>133</v>
      </c>
      <c r="E81" s="251">
        <v>73</v>
      </c>
      <c r="F81" s="251">
        <v>26</v>
      </c>
      <c r="G81" s="251">
        <v>10</v>
      </c>
      <c r="H81" s="311">
        <f t="shared" si="5"/>
        <v>221</v>
      </c>
      <c r="I81" s="251">
        <v>119</v>
      </c>
      <c r="J81" s="251">
        <v>67</v>
      </c>
      <c r="K81" s="251">
        <v>25</v>
      </c>
      <c r="L81" s="251">
        <v>10</v>
      </c>
      <c r="M81" s="106">
        <v>0</v>
      </c>
      <c r="N81" s="120">
        <v>0</v>
      </c>
      <c r="O81" s="251">
        <v>95</v>
      </c>
      <c r="P81" s="249"/>
      <c r="Q81" s="71"/>
    </row>
    <row r="82" spans="1:17" x14ac:dyDescent="0.25">
      <c r="A82" s="17" t="s">
        <v>281</v>
      </c>
      <c r="B82" s="114">
        <f t="shared" si="3"/>
        <v>276</v>
      </c>
      <c r="C82" s="105">
        <f t="shared" si="4"/>
        <v>115</v>
      </c>
      <c r="D82" s="251">
        <v>56</v>
      </c>
      <c r="E82" s="251">
        <v>42</v>
      </c>
      <c r="F82" s="251">
        <v>8</v>
      </c>
      <c r="G82" s="251">
        <v>9</v>
      </c>
      <c r="H82" s="311">
        <f t="shared" si="5"/>
        <v>110</v>
      </c>
      <c r="I82" s="251">
        <v>52</v>
      </c>
      <c r="J82" s="251">
        <v>42</v>
      </c>
      <c r="K82" s="251">
        <v>8</v>
      </c>
      <c r="L82" s="251">
        <v>8</v>
      </c>
      <c r="M82" s="106">
        <v>0</v>
      </c>
      <c r="N82" s="120">
        <v>0</v>
      </c>
      <c r="O82" s="251">
        <v>51</v>
      </c>
      <c r="P82" s="249"/>
      <c r="Q82" s="71"/>
    </row>
    <row r="83" spans="1:17" x14ac:dyDescent="0.25">
      <c r="A83" s="17" t="s">
        <v>202</v>
      </c>
      <c r="B83" s="114">
        <f t="shared" si="3"/>
        <v>506</v>
      </c>
      <c r="C83" s="105">
        <f t="shared" si="4"/>
        <v>226</v>
      </c>
      <c r="D83" s="251">
        <v>107</v>
      </c>
      <c r="E83" s="251">
        <v>89</v>
      </c>
      <c r="F83" s="251">
        <v>18</v>
      </c>
      <c r="G83" s="251">
        <v>12</v>
      </c>
      <c r="H83" s="311">
        <f t="shared" si="5"/>
        <v>215</v>
      </c>
      <c r="I83" s="251">
        <v>98</v>
      </c>
      <c r="J83" s="251">
        <v>83</v>
      </c>
      <c r="K83" s="251">
        <v>23</v>
      </c>
      <c r="L83" s="251">
        <v>11</v>
      </c>
      <c r="M83" s="106">
        <v>0</v>
      </c>
      <c r="N83" s="120">
        <v>0</v>
      </c>
      <c r="O83" s="251">
        <v>65</v>
      </c>
      <c r="P83" s="249"/>
      <c r="Q83" s="71"/>
    </row>
    <row r="84" spans="1:17" x14ac:dyDescent="0.25">
      <c r="A84" s="17" t="s">
        <v>282</v>
      </c>
      <c r="B84" s="114">
        <f t="shared" si="3"/>
        <v>874</v>
      </c>
      <c r="C84" s="105">
        <f t="shared" si="4"/>
        <v>362</v>
      </c>
      <c r="D84" s="251">
        <v>131</v>
      </c>
      <c r="E84" s="251">
        <v>186</v>
      </c>
      <c r="F84" s="251">
        <v>31</v>
      </c>
      <c r="G84" s="251">
        <v>14</v>
      </c>
      <c r="H84" s="311">
        <f t="shared" si="5"/>
        <v>342</v>
      </c>
      <c r="I84" s="251">
        <v>124</v>
      </c>
      <c r="J84" s="251">
        <v>175</v>
      </c>
      <c r="K84" s="251">
        <v>33</v>
      </c>
      <c r="L84" s="251">
        <v>10</v>
      </c>
      <c r="M84" s="106">
        <v>0</v>
      </c>
      <c r="N84" s="120">
        <v>0</v>
      </c>
      <c r="O84" s="251">
        <v>170</v>
      </c>
      <c r="P84" s="249"/>
      <c r="Q84" s="71"/>
    </row>
    <row r="85" spans="1:17" x14ac:dyDescent="0.25">
      <c r="A85" s="17" t="s">
        <v>283</v>
      </c>
      <c r="B85" s="114">
        <f t="shared" si="3"/>
        <v>494</v>
      </c>
      <c r="C85" s="105">
        <f t="shared" si="4"/>
        <v>211</v>
      </c>
      <c r="D85" s="251">
        <v>66</v>
      </c>
      <c r="E85" s="251">
        <v>127</v>
      </c>
      <c r="F85" s="251">
        <v>12</v>
      </c>
      <c r="G85" s="251">
        <v>6</v>
      </c>
      <c r="H85" s="311">
        <f t="shared" si="5"/>
        <v>200</v>
      </c>
      <c r="I85" s="251">
        <v>66</v>
      </c>
      <c r="J85" s="251">
        <v>118</v>
      </c>
      <c r="K85" s="251">
        <v>11</v>
      </c>
      <c r="L85" s="251">
        <v>5</v>
      </c>
      <c r="M85" s="106">
        <v>0</v>
      </c>
      <c r="N85" s="120">
        <v>0</v>
      </c>
      <c r="O85" s="251">
        <v>83</v>
      </c>
      <c r="P85" s="249"/>
      <c r="Q85" s="71"/>
    </row>
    <row r="86" spans="1:17" x14ac:dyDescent="0.25">
      <c r="A86" s="17" t="s">
        <v>284</v>
      </c>
      <c r="B86" s="114">
        <f t="shared" si="3"/>
        <v>644</v>
      </c>
      <c r="C86" s="105">
        <f t="shared" si="4"/>
        <v>292</v>
      </c>
      <c r="D86" s="251">
        <v>103</v>
      </c>
      <c r="E86" s="251">
        <v>160</v>
      </c>
      <c r="F86" s="251">
        <v>25</v>
      </c>
      <c r="G86" s="251">
        <v>4</v>
      </c>
      <c r="H86" s="311">
        <f t="shared" si="5"/>
        <v>270</v>
      </c>
      <c r="I86" s="251">
        <v>91</v>
      </c>
      <c r="J86" s="251">
        <v>151</v>
      </c>
      <c r="K86" s="251">
        <v>24</v>
      </c>
      <c r="L86" s="251">
        <v>4</v>
      </c>
      <c r="M86" s="106">
        <v>2</v>
      </c>
      <c r="N86" s="120">
        <v>0</v>
      </c>
      <c r="O86" s="251">
        <v>80</v>
      </c>
      <c r="P86" s="249"/>
      <c r="Q86" s="71"/>
    </row>
    <row r="87" spans="1:17" x14ac:dyDescent="0.25">
      <c r="A87" s="17" t="s">
        <v>285</v>
      </c>
      <c r="B87" s="114">
        <f t="shared" si="3"/>
        <v>546</v>
      </c>
      <c r="C87" s="105">
        <f t="shared" si="4"/>
        <v>247</v>
      </c>
      <c r="D87" s="251">
        <v>77</v>
      </c>
      <c r="E87" s="251">
        <v>124</v>
      </c>
      <c r="F87" s="251">
        <v>37</v>
      </c>
      <c r="G87" s="251">
        <v>9</v>
      </c>
      <c r="H87" s="311">
        <f t="shared" si="5"/>
        <v>235</v>
      </c>
      <c r="I87" s="251">
        <v>73</v>
      </c>
      <c r="J87" s="251">
        <v>118</v>
      </c>
      <c r="K87" s="251">
        <v>35</v>
      </c>
      <c r="L87" s="251">
        <v>9</v>
      </c>
      <c r="M87" s="106">
        <v>0</v>
      </c>
      <c r="N87" s="120">
        <v>0</v>
      </c>
      <c r="O87" s="251">
        <v>64</v>
      </c>
      <c r="P87" s="249"/>
      <c r="Q87" s="71"/>
    </row>
    <row r="88" spans="1:17" x14ac:dyDescent="0.25">
      <c r="A88" s="17" t="s">
        <v>286</v>
      </c>
      <c r="B88" s="114">
        <f t="shared" si="3"/>
        <v>474</v>
      </c>
      <c r="C88" s="105">
        <f t="shared" si="4"/>
        <v>203</v>
      </c>
      <c r="D88" s="251">
        <v>64</v>
      </c>
      <c r="E88" s="251">
        <v>106</v>
      </c>
      <c r="F88" s="251">
        <v>21</v>
      </c>
      <c r="G88" s="251">
        <v>12</v>
      </c>
      <c r="H88" s="311">
        <f t="shared" si="5"/>
        <v>191</v>
      </c>
      <c r="I88" s="251">
        <v>56</v>
      </c>
      <c r="J88" s="251">
        <v>104</v>
      </c>
      <c r="K88" s="251">
        <v>20</v>
      </c>
      <c r="L88" s="251">
        <v>11</v>
      </c>
      <c r="M88" s="106">
        <v>0</v>
      </c>
      <c r="N88" s="120">
        <v>0</v>
      </c>
      <c r="O88" s="251">
        <v>80</v>
      </c>
      <c r="P88" s="249"/>
      <c r="Q88" s="71"/>
    </row>
    <row r="89" spans="1:17" x14ac:dyDescent="0.25">
      <c r="A89" s="17" t="s">
        <v>287</v>
      </c>
      <c r="B89" s="114">
        <f t="shared" si="3"/>
        <v>484</v>
      </c>
      <c r="C89" s="105">
        <f t="shared" si="4"/>
        <v>212</v>
      </c>
      <c r="D89" s="251">
        <v>48</v>
      </c>
      <c r="E89" s="251">
        <v>118</v>
      </c>
      <c r="F89" s="251">
        <v>33</v>
      </c>
      <c r="G89" s="251">
        <v>13</v>
      </c>
      <c r="H89" s="311">
        <f t="shared" si="5"/>
        <v>199</v>
      </c>
      <c r="I89" s="251">
        <v>40</v>
      </c>
      <c r="J89" s="251">
        <v>114</v>
      </c>
      <c r="K89" s="251">
        <v>35</v>
      </c>
      <c r="L89" s="251">
        <v>10</v>
      </c>
      <c r="M89" s="106">
        <v>0</v>
      </c>
      <c r="N89" s="120">
        <v>0</v>
      </c>
      <c r="O89" s="251">
        <v>73</v>
      </c>
      <c r="P89" s="249"/>
      <c r="Q89" s="71"/>
    </row>
    <row r="90" spans="1:17" x14ac:dyDescent="0.25">
      <c r="A90" s="17" t="s">
        <v>288</v>
      </c>
      <c r="B90" s="114">
        <f t="shared" si="3"/>
        <v>1076</v>
      </c>
      <c r="C90" s="105">
        <f t="shared" si="4"/>
        <v>442</v>
      </c>
      <c r="D90" s="251">
        <v>207</v>
      </c>
      <c r="E90" s="251">
        <v>179</v>
      </c>
      <c r="F90" s="251">
        <v>29</v>
      </c>
      <c r="G90" s="251">
        <v>27</v>
      </c>
      <c r="H90" s="311">
        <f t="shared" si="5"/>
        <v>416</v>
      </c>
      <c r="I90" s="251">
        <v>177</v>
      </c>
      <c r="J90" s="251">
        <v>181</v>
      </c>
      <c r="K90" s="251">
        <v>30</v>
      </c>
      <c r="L90" s="251">
        <v>28</v>
      </c>
      <c r="M90" s="106">
        <v>0</v>
      </c>
      <c r="N90" s="120">
        <v>0</v>
      </c>
      <c r="O90" s="251">
        <v>218</v>
      </c>
      <c r="P90" s="249"/>
      <c r="Q90" s="71"/>
    </row>
    <row r="91" spans="1:17" x14ac:dyDescent="0.25">
      <c r="A91" s="17" t="s">
        <v>289</v>
      </c>
      <c r="B91" s="114">
        <f t="shared" si="3"/>
        <v>700</v>
      </c>
      <c r="C91" s="105">
        <f t="shared" si="4"/>
        <v>284</v>
      </c>
      <c r="D91" s="251">
        <v>166</v>
      </c>
      <c r="E91" s="251">
        <v>87</v>
      </c>
      <c r="F91" s="251">
        <v>12</v>
      </c>
      <c r="G91" s="251">
        <v>19</v>
      </c>
      <c r="H91" s="311">
        <f t="shared" si="5"/>
        <v>255</v>
      </c>
      <c r="I91" s="251">
        <v>150</v>
      </c>
      <c r="J91" s="251">
        <v>77</v>
      </c>
      <c r="K91" s="251">
        <v>12</v>
      </c>
      <c r="L91" s="251">
        <v>16</v>
      </c>
      <c r="M91" s="106">
        <v>0</v>
      </c>
      <c r="N91" s="120">
        <v>0</v>
      </c>
      <c r="O91" s="251">
        <v>161</v>
      </c>
      <c r="P91" s="249"/>
      <c r="Q91" s="71"/>
    </row>
    <row r="92" spans="1:17" x14ac:dyDescent="0.25">
      <c r="A92" s="17" t="s">
        <v>290</v>
      </c>
      <c r="B92" s="114">
        <f t="shared" si="3"/>
        <v>918</v>
      </c>
      <c r="C92" s="105">
        <f t="shared" si="4"/>
        <v>357</v>
      </c>
      <c r="D92" s="251">
        <v>175</v>
      </c>
      <c r="E92" s="251">
        <v>142</v>
      </c>
      <c r="F92" s="251">
        <v>19</v>
      </c>
      <c r="G92" s="251">
        <v>21</v>
      </c>
      <c r="H92" s="311">
        <f t="shared" si="5"/>
        <v>334</v>
      </c>
      <c r="I92" s="251">
        <v>164</v>
      </c>
      <c r="J92" s="251">
        <v>128</v>
      </c>
      <c r="K92" s="251">
        <v>25</v>
      </c>
      <c r="L92" s="251">
        <v>17</v>
      </c>
      <c r="M92" s="106">
        <v>0</v>
      </c>
      <c r="N92" s="120">
        <v>0</v>
      </c>
      <c r="O92" s="251">
        <v>227</v>
      </c>
      <c r="P92" s="249"/>
      <c r="Q92" s="71"/>
    </row>
    <row r="93" spans="1:17" x14ac:dyDescent="0.25">
      <c r="A93" s="17" t="s">
        <v>291</v>
      </c>
      <c r="B93" s="114">
        <f t="shared" si="3"/>
        <v>1116</v>
      </c>
      <c r="C93" s="105">
        <f t="shared" si="4"/>
        <v>442</v>
      </c>
      <c r="D93" s="251">
        <v>253</v>
      </c>
      <c r="E93" s="251">
        <v>143</v>
      </c>
      <c r="F93" s="251">
        <v>23</v>
      </c>
      <c r="G93" s="251">
        <v>23</v>
      </c>
      <c r="H93" s="311">
        <f t="shared" si="5"/>
        <v>432</v>
      </c>
      <c r="I93" s="251">
        <v>234</v>
      </c>
      <c r="J93" s="251">
        <v>148</v>
      </c>
      <c r="K93" s="251">
        <v>28</v>
      </c>
      <c r="L93" s="251">
        <v>22</v>
      </c>
      <c r="M93" s="106">
        <v>0</v>
      </c>
      <c r="N93" s="120">
        <v>0</v>
      </c>
      <c r="O93" s="251">
        <v>242</v>
      </c>
      <c r="P93" s="249"/>
      <c r="Q93" s="71"/>
    </row>
    <row r="94" spans="1:17" x14ac:dyDescent="0.25">
      <c r="A94" s="17" t="s">
        <v>292</v>
      </c>
      <c r="B94" s="114">
        <f t="shared" si="3"/>
        <v>792</v>
      </c>
      <c r="C94" s="105">
        <f t="shared" si="4"/>
        <v>324</v>
      </c>
      <c r="D94" s="251">
        <v>187</v>
      </c>
      <c r="E94" s="251">
        <v>97</v>
      </c>
      <c r="F94" s="251">
        <v>18</v>
      </c>
      <c r="G94" s="251">
        <v>22</v>
      </c>
      <c r="H94" s="311">
        <f t="shared" si="5"/>
        <v>318</v>
      </c>
      <c r="I94" s="251">
        <v>182</v>
      </c>
      <c r="J94" s="251">
        <v>100</v>
      </c>
      <c r="K94" s="251">
        <v>18</v>
      </c>
      <c r="L94" s="251">
        <v>18</v>
      </c>
      <c r="M94" s="106">
        <v>0</v>
      </c>
      <c r="N94" s="120">
        <v>0</v>
      </c>
      <c r="O94" s="251">
        <v>150</v>
      </c>
      <c r="P94" s="249"/>
      <c r="Q94" s="71"/>
    </row>
    <row r="95" spans="1:17" x14ac:dyDescent="0.25">
      <c r="A95" s="17" t="s">
        <v>293</v>
      </c>
      <c r="B95" s="114">
        <f t="shared" si="3"/>
        <v>292</v>
      </c>
      <c r="C95" s="105">
        <f t="shared" si="4"/>
        <v>131</v>
      </c>
      <c r="D95" s="251">
        <v>54</v>
      </c>
      <c r="E95" s="251">
        <v>50</v>
      </c>
      <c r="F95" s="251">
        <v>17</v>
      </c>
      <c r="G95" s="251">
        <v>10</v>
      </c>
      <c r="H95" s="311">
        <f t="shared" si="5"/>
        <v>127</v>
      </c>
      <c r="I95" s="251">
        <v>49</v>
      </c>
      <c r="J95" s="251">
        <v>50</v>
      </c>
      <c r="K95" s="251">
        <v>18</v>
      </c>
      <c r="L95" s="251">
        <v>10</v>
      </c>
      <c r="M95" s="106">
        <v>2</v>
      </c>
      <c r="N95" s="120">
        <v>0</v>
      </c>
      <c r="O95" s="251">
        <v>32</v>
      </c>
      <c r="P95" s="249"/>
      <c r="Q95" s="71"/>
    </row>
    <row r="96" spans="1:17" x14ac:dyDescent="0.25">
      <c r="A96" s="17" t="s">
        <v>294</v>
      </c>
      <c r="B96" s="114">
        <f t="shared" si="3"/>
        <v>898</v>
      </c>
      <c r="C96" s="105">
        <f t="shared" si="4"/>
        <v>389</v>
      </c>
      <c r="D96" s="251">
        <v>131</v>
      </c>
      <c r="E96" s="251">
        <v>154</v>
      </c>
      <c r="F96" s="251">
        <v>67</v>
      </c>
      <c r="G96" s="251">
        <v>37</v>
      </c>
      <c r="H96" s="311">
        <f t="shared" si="5"/>
        <v>372</v>
      </c>
      <c r="I96" s="251">
        <v>123</v>
      </c>
      <c r="J96" s="251">
        <v>148</v>
      </c>
      <c r="K96" s="251">
        <v>64</v>
      </c>
      <c r="L96" s="251">
        <v>37</v>
      </c>
      <c r="M96" s="106">
        <v>4</v>
      </c>
      <c r="N96" s="120">
        <v>0</v>
      </c>
      <c r="O96" s="251">
        <v>133</v>
      </c>
      <c r="P96" s="249"/>
      <c r="Q96" s="71"/>
    </row>
    <row r="97" spans="1:17" x14ac:dyDescent="0.25">
      <c r="A97" s="17" t="s">
        <v>295</v>
      </c>
      <c r="B97" s="114">
        <f t="shared" si="3"/>
        <v>742</v>
      </c>
      <c r="C97" s="105">
        <f t="shared" si="4"/>
        <v>290</v>
      </c>
      <c r="D97" s="251">
        <v>109</v>
      </c>
      <c r="E97" s="251">
        <v>130</v>
      </c>
      <c r="F97" s="251">
        <v>31</v>
      </c>
      <c r="G97" s="251">
        <v>20</v>
      </c>
      <c r="H97" s="311">
        <f t="shared" si="5"/>
        <v>284</v>
      </c>
      <c r="I97" s="251">
        <v>107</v>
      </c>
      <c r="J97" s="251">
        <v>125</v>
      </c>
      <c r="K97" s="251">
        <v>34</v>
      </c>
      <c r="L97" s="251">
        <v>18</v>
      </c>
      <c r="M97" s="106">
        <v>0</v>
      </c>
      <c r="N97" s="120">
        <v>0</v>
      </c>
      <c r="O97" s="251">
        <v>168</v>
      </c>
      <c r="P97" s="249"/>
      <c r="Q97" s="71"/>
    </row>
    <row r="98" spans="1:17" x14ac:dyDescent="0.25">
      <c r="A98" s="17" t="s">
        <v>296</v>
      </c>
      <c r="B98" s="114">
        <f t="shared" si="3"/>
        <v>624</v>
      </c>
      <c r="C98" s="105">
        <f t="shared" si="4"/>
        <v>250</v>
      </c>
      <c r="D98" s="251">
        <v>99</v>
      </c>
      <c r="E98" s="251">
        <v>121</v>
      </c>
      <c r="F98" s="251">
        <v>22</v>
      </c>
      <c r="G98" s="251">
        <v>8</v>
      </c>
      <c r="H98" s="311">
        <f t="shared" si="5"/>
        <v>249</v>
      </c>
      <c r="I98" s="251">
        <v>92</v>
      </c>
      <c r="J98" s="251">
        <v>126</v>
      </c>
      <c r="K98" s="251">
        <v>24</v>
      </c>
      <c r="L98" s="251">
        <v>7</v>
      </c>
      <c r="M98" s="106">
        <v>2</v>
      </c>
      <c r="N98" s="120">
        <v>0</v>
      </c>
      <c r="O98" s="251">
        <v>123</v>
      </c>
      <c r="P98" s="249"/>
      <c r="Q98" s="71"/>
    </row>
    <row r="99" spans="1:17" x14ac:dyDescent="0.25">
      <c r="A99" s="17" t="s">
        <v>297</v>
      </c>
      <c r="B99" s="114">
        <f t="shared" si="3"/>
        <v>522</v>
      </c>
      <c r="C99" s="105">
        <f t="shared" si="4"/>
        <v>213</v>
      </c>
      <c r="D99" s="251">
        <v>71</v>
      </c>
      <c r="E99" s="251">
        <v>96</v>
      </c>
      <c r="F99" s="251">
        <v>39</v>
      </c>
      <c r="G99" s="251">
        <v>7</v>
      </c>
      <c r="H99" s="311">
        <f t="shared" si="5"/>
        <v>201</v>
      </c>
      <c r="I99" s="251">
        <v>67</v>
      </c>
      <c r="J99" s="251">
        <v>91</v>
      </c>
      <c r="K99" s="251">
        <v>37</v>
      </c>
      <c r="L99" s="251">
        <v>6</v>
      </c>
      <c r="M99" s="106">
        <v>0</v>
      </c>
      <c r="N99" s="120">
        <v>0</v>
      </c>
      <c r="O99" s="251">
        <v>108</v>
      </c>
      <c r="P99" s="249"/>
      <c r="Q99" s="71"/>
    </row>
    <row r="100" spans="1:17" x14ac:dyDescent="0.25">
      <c r="A100" s="17" t="s">
        <v>298</v>
      </c>
      <c r="B100" s="114">
        <f t="shared" si="3"/>
        <v>620</v>
      </c>
      <c r="C100" s="105">
        <f t="shared" si="4"/>
        <v>258</v>
      </c>
      <c r="D100" s="251">
        <v>128</v>
      </c>
      <c r="E100" s="251">
        <v>86</v>
      </c>
      <c r="F100" s="251">
        <v>26</v>
      </c>
      <c r="G100" s="251">
        <v>18</v>
      </c>
      <c r="H100" s="311">
        <f t="shared" si="5"/>
        <v>237</v>
      </c>
      <c r="I100" s="251">
        <v>111</v>
      </c>
      <c r="J100" s="251">
        <v>87</v>
      </c>
      <c r="K100" s="251">
        <v>24</v>
      </c>
      <c r="L100" s="251">
        <v>15</v>
      </c>
      <c r="M100" s="106">
        <v>1</v>
      </c>
      <c r="N100" s="120">
        <v>0</v>
      </c>
      <c r="O100" s="251">
        <v>124</v>
      </c>
      <c r="P100" s="249"/>
      <c r="Q100" s="71"/>
    </row>
    <row r="101" spans="1:17" x14ac:dyDescent="0.25">
      <c r="A101" s="17" t="s">
        <v>299</v>
      </c>
      <c r="B101" s="114">
        <f t="shared" si="3"/>
        <v>434</v>
      </c>
      <c r="C101" s="105">
        <f t="shared" si="4"/>
        <v>175</v>
      </c>
      <c r="D101" s="251">
        <v>79</v>
      </c>
      <c r="E101" s="251">
        <v>65</v>
      </c>
      <c r="F101" s="251">
        <v>21</v>
      </c>
      <c r="G101" s="251">
        <v>10</v>
      </c>
      <c r="H101" s="311">
        <f t="shared" si="5"/>
        <v>176</v>
      </c>
      <c r="I101" s="251">
        <v>76</v>
      </c>
      <c r="J101" s="251">
        <v>69</v>
      </c>
      <c r="K101" s="251">
        <v>20</v>
      </c>
      <c r="L101" s="251">
        <v>11</v>
      </c>
      <c r="M101" s="106">
        <v>1</v>
      </c>
      <c r="N101" s="120">
        <v>0</v>
      </c>
      <c r="O101" s="251">
        <v>82</v>
      </c>
      <c r="P101" s="249"/>
      <c r="Q101" s="71"/>
    </row>
    <row r="102" spans="1:17" x14ac:dyDescent="0.25">
      <c r="A102" s="17" t="s">
        <v>300</v>
      </c>
      <c r="B102" s="114">
        <f t="shared" si="3"/>
        <v>382</v>
      </c>
      <c r="C102" s="105">
        <f t="shared" si="4"/>
        <v>154</v>
      </c>
      <c r="D102" s="251">
        <v>58</v>
      </c>
      <c r="E102" s="251">
        <v>75</v>
      </c>
      <c r="F102" s="251">
        <v>15</v>
      </c>
      <c r="G102" s="251">
        <v>6</v>
      </c>
      <c r="H102" s="311">
        <f t="shared" si="5"/>
        <v>143</v>
      </c>
      <c r="I102" s="251">
        <v>43</v>
      </c>
      <c r="J102" s="251">
        <v>78</v>
      </c>
      <c r="K102" s="251">
        <v>16</v>
      </c>
      <c r="L102" s="251">
        <v>6</v>
      </c>
      <c r="M102" s="106">
        <v>0</v>
      </c>
      <c r="N102" s="120">
        <v>0</v>
      </c>
      <c r="O102" s="251">
        <v>85</v>
      </c>
      <c r="P102" s="249"/>
      <c r="Q102" s="71"/>
    </row>
    <row r="103" spans="1:17" x14ac:dyDescent="0.25">
      <c r="A103" s="17" t="s">
        <v>301</v>
      </c>
      <c r="B103" s="114">
        <f t="shared" si="3"/>
        <v>628</v>
      </c>
      <c r="C103" s="105">
        <f t="shared" si="4"/>
        <v>260</v>
      </c>
      <c r="D103" s="251">
        <v>77</v>
      </c>
      <c r="E103" s="251">
        <v>134</v>
      </c>
      <c r="F103" s="251">
        <v>36</v>
      </c>
      <c r="G103" s="251">
        <v>13</v>
      </c>
      <c r="H103" s="311">
        <f t="shared" si="5"/>
        <v>251</v>
      </c>
      <c r="I103" s="251">
        <v>74</v>
      </c>
      <c r="J103" s="251">
        <v>124</v>
      </c>
      <c r="K103" s="251">
        <v>37</v>
      </c>
      <c r="L103" s="251">
        <v>16</v>
      </c>
      <c r="M103" s="106">
        <v>2</v>
      </c>
      <c r="N103" s="120">
        <v>0</v>
      </c>
      <c r="O103" s="251">
        <v>115</v>
      </c>
      <c r="P103" s="249"/>
      <c r="Q103" s="71"/>
    </row>
    <row r="104" spans="1:17" x14ac:dyDescent="0.25">
      <c r="A104" s="17" t="s">
        <v>302</v>
      </c>
      <c r="B104" s="114">
        <f t="shared" si="3"/>
        <v>1042</v>
      </c>
      <c r="C104" s="105">
        <f t="shared" si="4"/>
        <v>424</v>
      </c>
      <c r="D104" s="251">
        <v>149</v>
      </c>
      <c r="E104" s="251">
        <v>199</v>
      </c>
      <c r="F104" s="251">
        <v>58</v>
      </c>
      <c r="G104" s="251">
        <v>18</v>
      </c>
      <c r="H104" s="311">
        <f t="shared" si="5"/>
        <v>401</v>
      </c>
      <c r="I104" s="251">
        <v>136</v>
      </c>
      <c r="J104" s="251">
        <v>190</v>
      </c>
      <c r="K104" s="251">
        <v>58</v>
      </c>
      <c r="L104" s="251">
        <v>17</v>
      </c>
      <c r="M104" s="106">
        <v>0</v>
      </c>
      <c r="N104" s="120">
        <v>2</v>
      </c>
      <c r="O104" s="251">
        <v>215</v>
      </c>
      <c r="P104" s="249"/>
      <c r="Q104" s="71"/>
    </row>
    <row r="105" spans="1:17" x14ac:dyDescent="0.25">
      <c r="A105" s="17" t="s">
        <v>303</v>
      </c>
      <c r="B105" s="114">
        <f t="shared" si="3"/>
        <v>246</v>
      </c>
      <c r="C105" s="105">
        <f t="shared" si="4"/>
        <v>108</v>
      </c>
      <c r="D105" s="251">
        <v>21</v>
      </c>
      <c r="E105" s="251">
        <v>65</v>
      </c>
      <c r="F105" s="251">
        <v>21</v>
      </c>
      <c r="G105" s="251">
        <v>1</v>
      </c>
      <c r="H105" s="311">
        <f t="shared" si="5"/>
        <v>100</v>
      </c>
      <c r="I105" s="251">
        <v>18</v>
      </c>
      <c r="J105" s="251">
        <v>61</v>
      </c>
      <c r="K105" s="251">
        <v>19</v>
      </c>
      <c r="L105" s="251">
        <v>2</v>
      </c>
      <c r="M105" s="106">
        <v>0</v>
      </c>
      <c r="N105" s="120">
        <v>0</v>
      </c>
      <c r="O105" s="251">
        <v>38</v>
      </c>
      <c r="P105" s="249"/>
      <c r="Q105" s="71"/>
    </row>
    <row r="106" spans="1:17" s="16" customFormat="1" x14ac:dyDescent="0.25">
      <c r="A106" s="17" t="s">
        <v>314</v>
      </c>
      <c r="B106" s="114">
        <f t="shared" si="3"/>
        <v>404</v>
      </c>
      <c r="C106" s="105">
        <f t="shared" si="4"/>
        <v>168</v>
      </c>
      <c r="D106" s="251">
        <v>53</v>
      </c>
      <c r="E106" s="251">
        <v>81</v>
      </c>
      <c r="F106" s="251">
        <v>24</v>
      </c>
      <c r="G106" s="251">
        <v>10</v>
      </c>
      <c r="H106" s="311">
        <f t="shared" si="5"/>
        <v>161</v>
      </c>
      <c r="I106" s="251">
        <v>45</v>
      </c>
      <c r="J106" s="251">
        <v>83</v>
      </c>
      <c r="K106" s="251">
        <v>23</v>
      </c>
      <c r="L106" s="251">
        <v>10</v>
      </c>
      <c r="M106" s="106">
        <v>2</v>
      </c>
      <c r="N106" s="120">
        <v>0</v>
      </c>
      <c r="O106" s="251">
        <v>73</v>
      </c>
      <c r="P106" s="249"/>
      <c r="Q106" s="71"/>
    </row>
    <row r="107" spans="1:17" x14ac:dyDescent="0.25">
      <c r="A107" s="17" t="s">
        <v>304</v>
      </c>
      <c r="B107" s="114">
        <f t="shared" si="3"/>
        <v>608</v>
      </c>
      <c r="C107" s="105">
        <f t="shared" si="4"/>
        <v>255</v>
      </c>
      <c r="D107" s="251">
        <v>71</v>
      </c>
      <c r="E107" s="251">
        <v>126</v>
      </c>
      <c r="F107" s="251">
        <v>41</v>
      </c>
      <c r="G107" s="251">
        <v>17</v>
      </c>
      <c r="H107" s="311">
        <f t="shared" si="5"/>
        <v>248</v>
      </c>
      <c r="I107" s="251">
        <v>64</v>
      </c>
      <c r="J107" s="251">
        <v>124</v>
      </c>
      <c r="K107" s="251">
        <v>40</v>
      </c>
      <c r="L107" s="251">
        <v>20</v>
      </c>
      <c r="M107" s="106">
        <v>0</v>
      </c>
      <c r="N107" s="120">
        <v>0</v>
      </c>
      <c r="O107" s="251">
        <v>105</v>
      </c>
      <c r="P107" s="249"/>
      <c r="Q107" s="71"/>
    </row>
    <row r="108" spans="1:17" x14ac:dyDescent="0.25">
      <c r="A108" s="17" t="s">
        <v>305</v>
      </c>
      <c r="B108" s="114">
        <f t="shared" si="3"/>
        <v>520</v>
      </c>
      <c r="C108" s="105">
        <f t="shared" si="4"/>
        <v>224</v>
      </c>
      <c r="D108" s="251">
        <v>93</v>
      </c>
      <c r="E108" s="251">
        <v>101</v>
      </c>
      <c r="F108" s="251">
        <v>21</v>
      </c>
      <c r="G108" s="251">
        <v>9</v>
      </c>
      <c r="H108" s="311">
        <f t="shared" si="5"/>
        <v>213</v>
      </c>
      <c r="I108" s="251">
        <v>80</v>
      </c>
      <c r="J108" s="251">
        <v>101</v>
      </c>
      <c r="K108" s="251">
        <v>22</v>
      </c>
      <c r="L108" s="251">
        <v>10</v>
      </c>
      <c r="M108" s="106">
        <v>0</v>
      </c>
      <c r="N108" s="120">
        <v>0</v>
      </c>
      <c r="O108" s="251">
        <v>83</v>
      </c>
      <c r="P108" s="249"/>
      <c r="Q108" s="71"/>
    </row>
    <row r="109" spans="1:17" x14ac:dyDescent="0.25">
      <c r="A109" s="17" t="s">
        <v>306</v>
      </c>
      <c r="B109" s="114">
        <f t="shared" si="3"/>
        <v>516</v>
      </c>
      <c r="C109" s="105">
        <f t="shared" si="4"/>
        <v>207</v>
      </c>
      <c r="D109" s="251">
        <v>84</v>
      </c>
      <c r="E109" s="251">
        <v>91</v>
      </c>
      <c r="F109" s="251">
        <v>22</v>
      </c>
      <c r="G109" s="251">
        <v>10</v>
      </c>
      <c r="H109" s="311">
        <f t="shared" si="5"/>
        <v>197</v>
      </c>
      <c r="I109" s="251">
        <v>75</v>
      </c>
      <c r="J109" s="251">
        <v>91</v>
      </c>
      <c r="K109" s="251">
        <v>21</v>
      </c>
      <c r="L109" s="251">
        <v>10</v>
      </c>
      <c r="M109" s="106">
        <v>0</v>
      </c>
      <c r="N109" s="120">
        <v>0</v>
      </c>
      <c r="O109" s="251">
        <v>112</v>
      </c>
      <c r="P109" s="249"/>
      <c r="Q109" s="71"/>
    </row>
    <row r="110" spans="1:17" x14ac:dyDescent="0.25">
      <c r="A110" s="17" t="s">
        <v>307</v>
      </c>
      <c r="B110" s="114">
        <f t="shared" si="3"/>
        <v>882</v>
      </c>
      <c r="C110" s="105">
        <f t="shared" si="4"/>
        <v>378</v>
      </c>
      <c r="D110" s="251">
        <v>142</v>
      </c>
      <c r="E110" s="251">
        <v>177</v>
      </c>
      <c r="F110" s="251">
        <v>40</v>
      </c>
      <c r="G110" s="251">
        <v>19</v>
      </c>
      <c r="H110" s="311">
        <f t="shared" si="5"/>
        <v>373</v>
      </c>
      <c r="I110" s="251">
        <v>142</v>
      </c>
      <c r="J110" s="251">
        <v>171</v>
      </c>
      <c r="K110" s="251">
        <v>40</v>
      </c>
      <c r="L110" s="251">
        <v>20</v>
      </c>
      <c r="M110" s="106">
        <v>1</v>
      </c>
      <c r="N110" s="120">
        <v>0</v>
      </c>
      <c r="O110" s="251">
        <v>130</v>
      </c>
      <c r="P110" s="249"/>
      <c r="Q110" s="71"/>
    </row>
    <row r="111" spans="1:17" x14ac:dyDescent="0.25">
      <c r="A111" s="17" t="s">
        <v>308</v>
      </c>
      <c r="B111" s="114">
        <f t="shared" si="3"/>
        <v>712</v>
      </c>
      <c r="C111" s="105">
        <f t="shared" si="4"/>
        <v>302</v>
      </c>
      <c r="D111" s="251">
        <v>107</v>
      </c>
      <c r="E111" s="251">
        <v>156</v>
      </c>
      <c r="F111" s="251">
        <v>30</v>
      </c>
      <c r="G111" s="251">
        <v>9</v>
      </c>
      <c r="H111" s="311">
        <f t="shared" si="5"/>
        <v>289</v>
      </c>
      <c r="I111" s="251">
        <v>97</v>
      </c>
      <c r="J111" s="251">
        <v>149</v>
      </c>
      <c r="K111" s="251">
        <v>34</v>
      </c>
      <c r="L111" s="251">
        <v>9</v>
      </c>
      <c r="M111" s="106">
        <v>2</v>
      </c>
      <c r="N111" s="120">
        <v>0</v>
      </c>
      <c r="O111" s="251">
        <v>119</v>
      </c>
      <c r="P111" s="249"/>
      <c r="Q111" s="71"/>
    </row>
    <row r="112" spans="1:17" x14ac:dyDescent="0.25">
      <c r="A112" s="17" t="s">
        <v>309</v>
      </c>
      <c r="B112" s="114">
        <f t="shared" si="3"/>
        <v>806</v>
      </c>
      <c r="C112" s="105">
        <f t="shared" si="4"/>
        <v>339</v>
      </c>
      <c r="D112" s="251">
        <v>133</v>
      </c>
      <c r="E112" s="251">
        <v>165</v>
      </c>
      <c r="F112" s="251">
        <v>29</v>
      </c>
      <c r="G112" s="251">
        <v>12</v>
      </c>
      <c r="H112" s="311">
        <f t="shared" si="5"/>
        <v>318</v>
      </c>
      <c r="I112" s="251">
        <v>127</v>
      </c>
      <c r="J112" s="251">
        <v>156</v>
      </c>
      <c r="K112" s="251">
        <v>25</v>
      </c>
      <c r="L112" s="251">
        <v>10</v>
      </c>
      <c r="M112" s="106">
        <v>2</v>
      </c>
      <c r="N112" s="120">
        <v>0</v>
      </c>
      <c r="O112" s="251">
        <v>147</v>
      </c>
      <c r="P112" s="249"/>
      <c r="Q112" s="71"/>
    </row>
    <row r="113" spans="1:18" x14ac:dyDescent="0.25">
      <c r="A113" s="18" t="s">
        <v>310</v>
      </c>
      <c r="B113" s="114">
        <f t="shared" si="3"/>
        <v>58134</v>
      </c>
      <c r="C113" s="115">
        <f>D113+E113+F113+G113</f>
        <v>24087</v>
      </c>
      <c r="D113" s="116">
        <f>SUM(D4:D56)+SUM(D65:D112)</f>
        <v>9757</v>
      </c>
      <c r="E113" s="116">
        <f t="shared" ref="E113:G113" si="6">SUM(E4:E56)+SUM(E65:E112)</f>
        <v>10674</v>
      </c>
      <c r="F113" s="116">
        <f t="shared" si="6"/>
        <v>2570</v>
      </c>
      <c r="G113" s="116">
        <f t="shared" si="6"/>
        <v>1086</v>
      </c>
      <c r="H113" s="118">
        <f>I113+J113+K113+L113</f>
        <v>22913</v>
      </c>
      <c r="I113" s="116">
        <f t="shared" ref="I113:O113" si="7">SUM(I4:I56)+SUM(I65:I112)</f>
        <v>8926</v>
      </c>
      <c r="J113" s="116">
        <f t="shared" si="7"/>
        <v>10376</v>
      </c>
      <c r="K113" s="116">
        <f t="shared" si="7"/>
        <v>2554</v>
      </c>
      <c r="L113" s="116">
        <f t="shared" si="7"/>
        <v>1057</v>
      </c>
      <c r="M113" s="116">
        <f t="shared" si="7"/>
        <v>64</v>
      </c>
      <c r="N113" s="116">
        <f t="shared" si="7"/>
        <v>5</v>
      </c>
      <c r="O113" s="116">
        <f t="shared" si="7"/>
        <v>11065</v>
      </c>
      <c r="P113" s="220"/>
      <c r="Q113" s="220"/>
      <c r="R113" s="220"/>
    </row>
    <row r="114" spans="1:18" x14ac:dyDescent="0.25">
      <c r="E114" s="67"/>
      <c r="P114" s="220"/>
      <c r="Q114" s="220"/>
      <c r="R114" s="220"/>
    </row>
    <row r="115" spans="1:18" x14ac:dyDescent="0.25">
      <c r="G115" s="254"/>
      <c r="J115" s="254"/>
      <c r="K115" s="254"/>
    </row>
  </sheetData>
  <pageMargins left="0.2" right="0.2" top="0.5" bottom="0" header="0.3" footer="0.3"/>
  <pageSetup paperSize="5" orientation="portrait" r:id="rId1"/>
  <headerFooter>
    <oddHeader xml:space="preserve">&amp;C&amp;"-,Bold"&amp;16 2017 General Election
November 7, 2017&amp;"-,Regular"
</oddHeader>
  </headerFooter>
  <ignoredErrors>
    <ignoredError sqref="H4:H23 H24:H47 H48:H56 H65:H106 H107:H112" formulaRange="1"/>
    <ignoredError sqref="H113" formula="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view="pageLayout" zoomScaleNormal="100" workbookViewId="0">
      <selection sqref="A1:F1048576"/>
    </sheetView>
  </sheetViews>
  <sheetFormatPr defaultRowHeight="15" x14ac:dyDescent="0.25"/>
  <cols>
    <col min="1" max="1" width="54.7109375" customWidth="1"/>
    <col min="2" max="6" width="5.85546875" customWidth="1"/>
  </cols>
  <sheetData>
    <row r="1" spans="1:8" ht="99" customHeight="1" x14ac:dyDescent="0.25">
      <c r="A1" s="320" t="s">
        <v>416</v>
      </c>
      <c r="B1" s="30" t="s">
        <v>315</v>
      </c>
      <c r="C1" s="29" t="s">
        <v>316</v>
      </c>
      <c r="D1" s="29" t="s">
        <v>415</v>
      </c>
      <c r="E1" s="29" t="s">
        <v>141</v>
      </c>
      <c r="F1" s="29" t="s">
        <v>142</v>
      </c>
    </row>
    <row r="2" spans="1:8" x14ac:dyDescent="0.25">
      <c r="A2" s="28" t="s">
        <v>317</v>
      </c>
      <c r="B2" s="11"/>
      <c r="C2" s="33"/>
      <c r="D2" s="33"/>
      <c r="E2" s="33"/>
      <c r="F2" s="36"/>
    </row>
    <row r="3" spans="1:8" x14ac:dyDescent="0.25">
      <c r="A3" s="179" t="s">
        <v>318</v>
      </c>
      <c r="B3" s="178">
        <f>SUM(C3+D3+E3+F3)</f>
        <v>342</v>
      </c>
      <c r="C3" s="120">
        <v>256</v>
      </c>
      <c r="D3" s="251">
        <v>65</v>
      </c>
      <c r="E3" s="251">
        <v>0</v>
      </c>
      <c r="F3" s="251">
        <v>21</v>
      </c>
      <c r="G3" s="249"/>
    </row>
    <row r="4" spans="1:8" x14ac:dyDescent="0.25">
      <c r="A4" s="179" t="s">
        <v>319</v>
      </c>
      <c r="B4" s="178">
        <f t="shared" ref="B4:B54" si="0">SUM(C4+D4+E4+F4)</f>
        <v>515</v>
      </c>
      <c r="C4" s="120">
        <v>427</v>
      </c>
      <c r="D4" s="251">
        <v>67</v>
      </c>
      <c r="E4" s="251">
        <v>0</v>
      </c>
      <c r="F4" s="251">
        <v>21</v>
      </c>
      <c r="G4" s="249"/>
      <c r="H4" s="71"/>
    </row>
    <row r="5" spans="1:8" x14ac:dyDescent="0.25">
      <c r="A5" s="179" t="s">
        <v>320</v>
      </c>
      <c r="B5" s="178">
        <f t="shared" si="0"/>
        <v>447</v>
      </c>
      <c r="C5" s="120">
        <v>351</v>
      </c>
      <c r="D5" s="251">
        <v>68</v>
      </c>
      <c r="E5" s="251">
        <v>0</v>
      </c>
      <c r="F5" s="251">
        <v>28</v>
      </c>
      <c r="G5" s="249"/>
      <c r="H5" s="71"/>
    </row>
    <row r="6" spans="1:8" x14ac:dyDescent="0.25">
      <c r="A6" s="179" t="s">
        <v>321</v>
      </c>
      <c r="B6" s="178">
        <f t="shared" si="0"/>
        <v>476</v>
      </c>
      <c r="C6" s="120">
        <v>391</v>
      </c>
      <c r="D6" s="251">
        <v>60</v>
      </c>
      <c r="E6" s="251">
        <v>0</v>
      </c>
      <c r="F6" s="251">
        <v>25</v>
      </c>
      <c r="G6" s="249"/>
      <c r="H6" s="71"/>
    </row>
    <row r="7" spans="1:8" x14ac:dyDescent="0.25">
      <c r="A7" s="179" t="s">
        <v>322</v>
      </c>
      <c r="B7" s="178">
        <f t="shared" si="0"/>
        <v>215</v>
      </c>
      <c r="C7" s="120">
        <v>174</v>
      </c>
      <c r="D7" s="251">
        <v>36</v>
      </c>
      <c r="E7" s="251">
        <v>0</v>
      </c>
      <c r="F7" s="251">
        <v>5</v>
      </c>
      <c r="G7" s="249"/>
      <c r="H7" s="71"/>
    </row>
    <row r="8" spans="1:8" x14ac:dyDescent="0.25">
      <c r="A8" s="179" t="s">
        <v>323</v>
      </c>
      <c r="B8" s="178">
        <f t="shared" si="0"/>
        <v>302</v>
      </c>
      <c r="C8" s="120">
        <v>243</v>
      </c>
      <c r="D8" s="251">
        <v>49</v>
      </c>
      <c r="E8" s="251">
        <v>0</v>
      </c>
      <c r="F8" s="251">
        <v>10</v>
      </c>
      <c r="G8" s="249"/>
      <c r="H8" s="71"/>
    </row>
    <row r="9" spans="1:8" x14ac:dyDescent="0.25">
      <c r="A9" s="179" t="s">
        <v>324</v>
      </c>
      <c r="B9" s="178">
        <f t="shared" si="0"/>
        <v>571</v>
      </c>
      <c r="C9" s="120">
        <v>443</v>
      </c>
      <c r="D9" s="251">
        <v>113</v>
      </c>
      <c r="E9" s="251">
        <v>0</v>
      </c>
      <c r="F9" s="251">
        <v>15</v>
      </c>
      <c r="G9" s="249"/>
      <c r="H9" s="71"/>
    </row>
    <row r="10" spans="1:8" x14ac:dyDescent="0.25">
      <c r="A10" s="179" t="s">
        <v>325</v>
      </c>
      <c r="B10" s="178">
        <f t="shared" si="0"/>
        <v>550</v>
      </c>
      <c r="C10" s="120">
        <v>432</v>
      </c>
      <c r="D10" s="251">
        <v>93</v>
      </c>
      <c r="E10" s="251">
        <v>0</v>
      </c>
      <c r="F10" s="251">
        <v>25</v>
      </c>
      <c r="G10" s="249"/>
      <c r="H10" s="71"/>
    </row>
    <row r="11" spans="1:8" x14ac:dyDescent="0.25">
      <c r="A11" s="179" t="s">
        <v>326</v>
      </c>
      <c r="B11" s="178">
        <f t="shared" si="0"/>
        <v>483</v>
      </c>
      <c r="C11" s="120">
        <v>376</v>
      </c>
      <c r="D11" s="251">
        <v>98</v>
      </c>
      <c r="E11" s="251">
        <v>0</v>
      </c>
      <c r="F11" s="251">
        <v>9</v>
      </c>
      <c r="G11" s="249"/>
      <c r="H11" s="71"/>
    </row>
    <row r="12" spans="1:8" x14ac:dyDescent="0.25">
      <c r="A12" s="179" t="s">
        <v>327</v>
      </c>
      <c r="B12" s="178">
        <f t="shared" si="0"/>
        <v>426</v>
      </c>
      <c r="C12" s="120">
        <v>349</v>
      </c>
      <c r="D12" s="251">
        <v>73</v>
      </c>
      <c r="E12" s="251">
        <v>0</v>
      </c>
      <c r="F12" s="251">
        <v>4</v>
      </c>
      <c r="G12" s="249"/>
      <c r="H12" s="71"/>
    </row>
    <row r="13" spans="1:8" x14ac:dyDescent="0.25">
      <c r="A13" s="179" t="s">
        <v>328</v>
      </c>
      <c r="B13" s="178">
        <f t="shared" si="0"/>
        <v>303</v>
      </c>
      <c r="C13" s="120">
        <v>246</v>
      </c>
      <c r="D13" s="251">
        <v>51</v>
      </c>
      <c r="E13" s="251">
        <v>0</v>
      </c>
      <c r="F13" s="251">
        <v>6</v>
      </c>
      <c r="G13" s="249"/>
      <c r="H13" s="71"/>
    </row>
    <row r="14" spans="1:8" x14ac:dyDescent="0.25">
      <c r="A14" s="179" t="s">
        <v>329</v>
      </c>
      <c r="B14" s="178">
        <f t="shared" si="0"/>
        <v>330</v>
      </c>
      <c r="C14" s="120">
        <v>271</v>
      </c>
      <c r="D14" s="251">
        <v>46</v>
      </c>
      <c r="E14" s="251">
        <v>0</v>
      </c>
      <c r="F14" s="251">
        <v>13</v>
      </c>
      <c r="G14" s="249"/>
      <c r="H14" s="71"/>
    </row>
    <row r="15" spans="1:8" x14ac:dyDescent="0.25">
      <c r="A15" s="179" t="s">
        <v>330</v>
      </c>
      <c r="B15" s="178">
        <f t="shared" si="0"/>
        <v>85</v>
      </c>
      <c r="C15" s="120">
        <v>76</v>
      </c>
      <c r="D15" s="251">
        <v>8</v>
      </c>
      <c r="E15" s="251">
        <v>0</v>
      </c>
      <c r="F15" s="251">
        <v>1</v>
      </c>
      <c r="G15" s="249"/>
      <c r="H15" s="71"/>
    </row>
    <row r="16" spans="1:8" x14ac:dyDescent="0.25">
      <c r="A16" s="179" t="s">
        <v>331</v>
      </c>
      <c r="B16" s="178">
        <f t="shared" si="0"/>
        <v>225</v>
      </c>
      <c r="C16" s="120">
        <v>165</v>
      </c>
      <c r="D16" s="251">
        <v>51</v>
      </c>
      <c r="E16" s="251">
        <v>0</v>
      </c>
      <c r="F16" s="251">
        <v>9</v>
      </c>
      <c r="G16" s="249"/>
      <c r="H16" s="71"/>
    </row>
    <row r="17" spans="1:8" x14ac:dyDescent="0.25">
      <c r="A17" s="179" t="s">
        <v>332</v>
      </c>
      <c r="B17" s="178">
        <f t="shared" si="0"/>
        <v>294</v>
      </c>
      <c r="C17" s="120">
        <v>240</v>
      </c>
      <c r="D17" s="251">
        <v>37</v>
      </c>
      <c r="E17" s="251">
        <v>0</v>
      </c>
      <c r="F17" s="251">
        <v>17</v>
      </c>
      <c r="G17" s="249"/>
      <c r="H17" s="71"/>
    </row>
    <row r="18" spans="1:8" x14ac:dyDescent="0.25">
      <c r="A18" s="179" t="s">
        <v>24</v>
      </c>
      <c r="B18" s="178">
        <f t="shared" si="0"/>
        <v>160</v>
      </c>
      <c r="C18" s="120">
        <v>125</v>
      </c>
      <c r="D18" s="251">
        <v>30</v>
      </c>
      <c r="E18" s="251">
        <v>0</v>
      </c>
      <c r="F18" s="251">
        <v>5</v>
      </c>
      <c r="G18" s="249"/>
      <c r="H18" s="71"/>
    </row>
    <row r="19" spans="1:8" x14ac:dyDescent="0.25">
      <c r="A19" s="179" t="s">
        <v>12</v>
      </c>
      <c r="B19" s="178">
        <f t="shared" si="0"/>
        <v>144</v>
      </c>
      <c r="C19" s="120">
        <v>116</v>
      </c>
      <c r="D19" s="251">
        <v>21</v>
      </c>
      <c r="E19" s="251">
        <v>0</v>
      </c>
      <c r="F19" s="251">
        <v>7</v>
      </c>
      <c r="G19" s="249"/>
      <c r="H19" s="71"/>
    </row>
    <row r="20" spans="1:8" x14ac:dyDescent="0.25">
      <c r="A20" s="179" t="s">
        <v>333</v>
      </c>
      <c r="B20" s="178">
        <f t="shared" si="0"/>
        <v>87</v>
      </c>
      <c r="C20" s="120">
        <v>60</v>
      </c>
      <c r="D20" s="251">
        <v>16</v>
      </c>
      <c r="E20" s="251">
        <v>0</v>
      </c>
      <c r="F20" s="251">
        <v>11</v>
      </c>
      <c r="G20" s="249"/>
      <c r="H20" s="71"/>
    </row>
    <row r="21" spans="1:8" x14ac:dyDescent="0.25">
      <c r="A21" s="179" t="s">
        <v>334</v>
      </c>
      <c r="B21" s="178">
        <f t="shared" si="0"/>
        <v>252</v>
      </c>
      <c r="C21" s="120">
        <v>186</v>
      </c>
      <c r="D21" s="251">
        <v>56</v>
      </c>
      <c r="E21" s="251">
        <v>1</v>
      </c>
      <c r="F21" s="251">
        <v>9</v>
      </c>
      <c r="G21" s="249"/>
      <c r="H21" s="71"/>
    </row>
    <row r="22" spans="1:8" x14ac:dyDescent="0.25">
      <c r="A22" s="179" t="s">
        <v>335</v>
      </c>
      <c r="B22" s="178">
        <f t="shared" si="0"/>
        <v>281</v>
      </c>
      <c r="C22" s="120">
        <v>215</v>
      </c>
      <c r="D22" s="251">
        <v>49</v>
      </c>
      <c r="E22" s="251">
        <v>0</v>
      </c>
      <c r="F22" s="251">
        <v>17</v>
      </c>
      <c r="G22" s="249"/>
      <c r="H22" s="71"/>
    </row>
    <row r="23" spans="1:8" x14ac:dyDescent="0.25">
      <c r="A23" s="179" t="s">
        <v>336</v>
      </c>
      <c r="B23" s="178">
        <f t="shared" si="0"/>
        <v>222</v>
      </c>
      <c r="C23" s="120">
        <v>172</v>
      </c>
      <c r="D23" s="251">
        <v>39</v>
      </c>
      <c r="E23" s="251">
        <v>0</v>
      </c>
      <c r="F23" s="251">
        <v>11</v>
      </c>
      <c r="G23" s="249"/>
      <c r="H23" s="71"/>
    </row>
    <row r="24" spans="1:8" x14ac:dyDescent="0.25">
      <c r="A24" s="179" t="s">
        <v>337</v>
      </c>
      <c r="B24" s="178">
        <f t="shared" si="0"/>
        <v>472</v>
      </c>
      <c r="C24" s="120">
        <v>359</v>
      </c>
      <c r="D24" s="251">
        <v>81</v>
      </c>
      <c r="E24" s="251">
        <v>0</v>
      </c>
      <c r="F24" s="251">
        <v>32</v>
      </c>
      <c r="G24" s="249"/>
      <c r="H24" s="71"/>
    </row>
    <row r="25" spans="1:8" x14ac:dyDescent="0.25">
      <c r="A25" s="179" t="s">
        <v>338</v>
      </c>
      <c r="B25" s="178">
        <f t="shared" si="0"/>
        <v>205</v>
      </c>
      <c r="C25" s="120">
        <v>158</v>
      </c>
      <c r="D25" s="251">
        <v>38</v>
      </c>
      <c r="E25" s="251">
        <v>1</v>
      </c>
      <c r="F25" s="251">
        <v>8</v>
      </c>
      <c r="G25" s="249"/>
      <c r="H25" s="71"/>
    </row>
    <row r="26" spans="1:8" x14ac:dyDescent="0.25">
      <c r="A26" s="179" t="s">
        <v>339</v>
      </c>
      <c r="B26" s="178">
        <f t="shared" si="0"/>
        <v>94</v>
      </c>
      <c r="C26" s="120">
        <v>53</v>
      </c>
      <c r="D26" s="251">
        <v>29</v>
      </c>
      <c r="E26" s="251">
        <v>0</v>
      </c>
      <c r="F26" s="251">
        <v>12</v>
      </c>
      <c r="G26" s="249"/>
      <c r="H26" s="71"/>
    </row>
    <row r="27" spans="1:8" x14ac:dyDescent="0.25">
      <c r="A27" s="179" t="s">
        <v>340</v>
      </c>
      <c r="B27" s="178">
        <f t="shared" si="0"/>
        <v>145</v>
      </c>
      <c r="C27" s="120">
        <v>112</v>
      </c>
      <c r="D27" s="251">
        <v>26</v>
      </c>
      <c r="E27" s="251">
        <v>0</v>
      </c>
      <c r="F27" s="251">
        <v>7</v>
      </c>
      <c r="G27" s="249"/>
      <c r="H27" s="71"/>
    </row>
    <row r="28" spans="1:8" x14ac:dyDescent="0.25">
      <c r="A28" s="179" t="s">
        <v>341</v>
      </c>
      <c r="B28" s="178">
        <f t="shared" si="0"/>
        <v>305</v>
      </c>
      <c r="C28" s="120">
        <v>228</v>
      </c>
      <c r="D28" s="251">
        <v>64</v>
      </c>
      <c r="E28" s="251">
        <v>0</v>
      </c>
      <c r="F28" s="251">
        <v>13</v>
      </c>
      <c r="G28" s="249"/>
      <c r="H28" s="71"/>
    </row>
    <row r="29" spans="1:8" x14ac:dyDescent="0.25">
      <c r="A29" s="179" t="s">
        <v>342</v>
      </c>
      <c r="B29" s="178">
        <f t="shared" si="0"/>
        <v>108</v>
      </c>
      <c r="C29" s="120">
        <v>68</v>
      </c>
      <c r="D29" s="251">
        <v>30</v>
      </c>
      <c r="E29" s="251">
        <v>0</v>
      </c>
      <c r="F29" s="251">
        <v>10</v>
      </c>
      <c r="G29" s="249"/>
      <c r="H29" s="71"/>
    </row>
    <row r="30" spans="1:8" x14ac:dyDescent="0.25">
      <c r="A30" s="179" t="s">
        <v>343</v>
      </c>
      <c r="B30" s="178">
        <f t="shared" si="0"/>
        <v>168</v>
      </c>
      <c r="C30" s="120">
        <v>131</v>
      </c>
      <c r="D30" s="251">
        <v>28</v>
      </c>
      <c r="E30" s="251">
        <v>0</v>
      </c>
      <c r="F30" s="251">
        <v>9</v>
      </c>
      <c r="G30" s="249"/>
      <c r="H30" s="71"/>
    </row>
    <row r="31" spans="1:8" x14ac:dyDescent="0.25">
      <c r="A31" s="179" t="s">
        <v>344</v>
      </c>
      <c r="B31" s="178">
        <f t="shared" si="0"/>
        <v>168</v>
      </c>
      <c r="C31" s="120">
        <v>127</v>
      </c>
      <c r="D31" s="251">
        <v>29</v>
      </c>
      <c r="E31" s="251">
        <v>0</v>
      </c>
      <c r="F31" s="251">
        <v>12</v>
      </c>
      <c r="G31" s="249"/>
      <c r="H31" s="71"/>
    </row>
    <row r="32" spans="1:8" x14ac:dyDescent="0.25">
      <c r="A32" s="179" t="s">
        <v>345</v>
      </c>
      <c r="B32" s="178">
        <f t="shared" si="0"/>
        <v>332</v>
      </c>
      <c r="C32" s="120">
        <v>281</v>
      </c>
      <c r="D32" s="251">
        <v>48</v>
      </c>
      <c r="E32" s="251">
        <v>0</v>
      </c>
      <c r="F32" s="251">
        <v>3</v>
      </c>
      <c r="G32" s="249"/>
      <c r="H32" s="71"/>
    </row>
    <row r="33" spans="1:8" x14ac:dyDescent="0.25">
      <c r="A33" s="179" t="s">
        <v>346</v>
      </c>
      <c r="B33" s="178">
        <f t="shared" si="0"/>
        <v>325</v>
      </c>
      <c r="C33" s="120">
        <v>276</v>
      </c>
      <c r="D33" s="251">
        <v>42</v>
      </c>
      <c r="E33" s="251">
        <v>0</v>
      </c>
      <c r="F33" s="251">
        <v>7</v>
      </c>
      <c r="G33" s="249"/>
      <c r="H33" s="71"/>
    </row>
    <row r="34" spans="1:8" x14ac:dyDescent="0.25">
      <c r="A34" s="179" t="s">
        <v>313</v>
      </c>
      <c r="B34" s="178">
        <f t="shared" si="0"/>
        <v>112</v>
      </c>
      <c r="C34" s="120">
        <v>90</v>
      </c>
      <c r="D34" s="251">
        <v>17</v>
      </c>
      <c r="E34" s="251">
        <v>0</v>
      </c>
      <c r="F34" s="251">
        <v>5</v>
      </c>
      <c r="G34" s="249"/>
      <c r="H34" s="71"/>
    </row>
    <row r="35" spans="1:8" x14ac:dyDescent="0.25">
      <c r="A35" s="179" t="s">
        <v>347</v>
      </c>
      <c r="B35" s="178">
        <f t="shared" si="0"/>
        <v>368</v>
      </c>
      <c r="C35" s="120">
        <v>312</v>
      </c>
      <c r="D35" s="251">
        <v>45</v>
      </c>
      <c r="E35" s="251">
        <v>0</v>
      </c>
      <c r="F35" s="251">
        <v>11</v>
      </c>
      <c r="G35" s="249"/>
      <c r="H35" s="71"/>
    </row>
    <row r="36" spans="1:8" x14ac:dyDescent="0.25">
      <c r="A36" s="179" t="s">
        <v>348</v>
      </c>
      <c r="B36" s="178">
        <f t="shared" si="0"/>
        <v>302</v>
      </c>
      <c r="C36" s="120">
        <v>228</v>
      </c>
      <c r="D36" s="251">
        <v>51</v>
      </c>
      <c r="E36" s="251">
        <v>0</v>
      </c>
      <c r="F36" s="251">
        <v>23</v>
      </c>
      <c r="G36" s="249"/>
      <c r="H36" s="71"/>
    </row>
    <row r="37" spans="1:8" x14ac:dyDescent="0.25">
      <c r="A37" s="179" t="s">
        <v>349</v>
      </c>
      <c r="B37" s="178">
        <f t="shared" si="0"/>
        <v>227</v>
      </c>
      <c r="C37" s="120">
        <v>184</v>
      </c>
      <c r="D37" s="251">
        <v>35</v>
      </c>
      <c r="E37" s="251">
        <v>0</v>
      </c>
      <c r="F37" s="251">
        <v>8</v>
      </c>
      <c r="G37" s="249"/>
      <c r="H37" s="71"/>
    </row>
    <row r="38" spans="1:8" x14ac:dyDescent="0.25">
      <c r="A38" s="179" t="s">
        <v>350</v>
      </c>
      <c r="B38" s="178">
        <f t="shared" si="0"/>
        <v>410</v>
      </c>
      <c r="C38" s="120">
        <v>343</v>
      </c>
      <c r="D38" s="251">
        <v>59</v>
      </c>
      <c r="E38" s="251">
        <v>2</v>
      </c>
      <c r="F38" s="251">
        <v>6</v>
      </c>
      <c r="G38" s="249"/>
      <c r="H38" s="71"/>
    </row>
    <row r="39" spans="1:8" x14ac:dyDescent="0.25">
      <c r="A39" s="179" t="s">
        <v>351</v>
      </c>
      <c r="B39" s="178">
        <f t="shared" si="0"/>
        <v>118</v>
      </c>
      <c r="C39" s="120">
        <v>103</v>
      </c>
      <c r="D39" s="251">
        <v>13</v>
      </c>
      <c r="E39" s="251">
        <v>0</v>
      </c>
      <c r="F39" s="251">
        <v>2</v>
      </c>
      <c r="G39" s="249"/>
      <c r="H39" s="71"/>
    </row>
    <row r="40" spans="1:8" x14ac:dyDescent="0.25">
      <c r="A40" s="179" t="s">
        <v>352</v>
      </c>
      <c r="B40" s="178">
        <f t="shared" si="0"/>
        <v>72</v>
      </c>
      <c r="C40" s="120">
        <v>59</v>
      </c>
      <c r="D40" s="251">
        <v>13</v>
      </c>
      <c r="E40" s="251">
        <v>0</v>
      </c>
      <c r="F40" s="251">
        <v>0</v>
      </c>
      <c r="G40" s="249"/>
      <c r="H40" s="71"/>
    </row>
    <row r="41" spans="1:8" x14ac:dyDescent="0.25">
      <c r="A41" s="179" t="s">
        <v>353</v>
      </c>
      <c r="B41" s="178">
        <f t="shared" si="0"/>
        <v>249</v>
      </c>
      <c r="C41" s="120">
        <v>194</v>
      </c>
      <c r="D41" s="251">
        <v>45</v>
      </c>
      <c r="E41" s="251">
        <v>0</v>
      </c>
      <c r="F41" s="251">
        <v>10</v>
      </c>
      <c r="G41" s="249"/>
      <c r="H41" s="71"/>
    </row>
    <row r="42" spans="1:8" x14ac:dyDescent="0.25">
      <c r="A42" s="179" t="s">
        <v>354</v>
      </c>
      <c r="B42" s="178">
        <f t="shared" si="0"/>
        <v>209</v>
      </c>
      <c r="C42" s="120">
        <v>160</v>
      </c>
      <c r="D42" s="251">
        <v>40</v>
      </c>
      <c r="E42" s="251">
        <v>0</v>
      </c>
      <c r="F42" s="251">
        <v>9</v>
      </c>
      <c r="G42" s="249"/>
      <c r="H42" s="71"/>
    </row>
    <row r="43" spans="1:8" x14ac:dyDescent="0.25">
      <c r="A43" s="179" t="s">
        <v>355</v>
      </c>
      <c r="B43" s="178">
        <f t="shared" si="0"/>
        <v>175</v>
      </c>
      <c r="C43" s="120">
        <v>137</v>
      </c>
      <c r="D43" s="251">
        <v>30</v>
      </c>
      <c r="E43" s="251">
        <v>0</v>
      </c>
      <c r="F43" s="251">
        <v>8</v>
      </c>
      <c r="G43" s="249"/>
      <c r="H43" s="71"/>
    </row>
    <row r="44" spans="1:8" x14ac:dyDescent="0.25">
      <c r="A44" s="179" t="s">
        <v>356</v>
      </c>
      <c r="B44" s="178">
        <f t="shared" si="0"/>
        <v>19</v>
      </c>
      <c r="C44" s="120">
        <v>12</v>
      </c>
      <c r="D44" s="251">
        <v>5</v>
      </c>
      <c r="E44" s="251">
        <v>0</v>
      </c>
      <c r="F44" s="251">
        <v>2</v>
      </c>
      <c r="G44" s="249"/>
      <c r="H44" s="71"/>
    </row>
    <row r="45" spans="1:8" x14ac:dyDescent="0.25">
      <c r="A45" s="179" t="s">
        <v>357</v>
      </c>
      <c r="B45" s="178">
        <f t="shared" si="0"/>
        <v>335</v>
      </c>
      <c r="C45" s="120">
        <v>276</v>
      </c>
      <c r="D45" s="251">
        <v>51</v>
      </c>
      <c r="E45" s="251">
        <v>0</v>
      </c>
      <c r="F45" s="251">
        <v>8</v>
      </c>
      <c r="G45" s="249"/>
      <c r="H45" s="71"/>
    </row>
    <row r="46" spans="1:8" x14ac:dyDescent="0.25">
      <c r="A46" s="179" t="s">
        <v>358</v>
      </c>
      <c r="B46" s="178">
        <f t="shared" si="0"/>
        <v>387</v>
      </c>
      <c r="C46" s="120">
        <v>289</v>
      </c>
      <c r="D46" s="251">
        <v>82</v>
      </c>
      <c r="E46" s="251">
        <v>0</v>
      </c>
      <c r="F46" s="251">
        <v>16</v>
      </c>
      <c r="G46" s="249"/>
      <c r="H46" s="71"/>
    </row>
    <row r="47" spans="1:8" x14ac:dyDescent="0.25">
      <c r="A47" s="179" t="s">
        <v>359</v>
      </c>
      <c r="B47" s="178">
        <f t="shared" si="0"/>
        <v>153</v>
      </c>
      <c r="C47" s="120">
        <v>127</v>
      </c>
      <c r="D47" s="251">
        <v>24</v>
      </c>
      <c r="E47" s="251">
        <v>0</v>
      </c>
      <c r="F47" s="251">
        <v>2</v>
      </c>
      <c r="G47" s="249"/>
      <c r="H47" s="71"/>
    </row>
    <row r="48" spans="1:8" x14ac:dyDescent="0.25">
      <c r="A48" s="179" t="s">
        <v>272</v>
      </c>
      <c r="B48" s="178">
        <f t="shared" si="0"/>
        <v>472</v>
      </c>
      <c r="C48" s="120">
        <v>361</v>
      </c>
      <c r="D48" s="251">
        <v>92</v>
      </c>
      <c r="E48" s="251">
        <v>0</v>
      </c>
      <c r="F48" s="251">
        <v>19</v>
      </c>
      <c r="G48" s="249"/>
      <c r="H48" s="71"/>
    </row>
    <row r="49" spans="1:8" x14ac:dyDescent="0.25">
      <c r="A49" s="179" t="s">
        <v>360</v>
      </c>
      <c r="B49" s="178">
        <f t="shared" si="0"/>
        <v>358</v>
      </c>
      <c r="C49" s="120">
        <v>285</v>
      </c>
      <c r="D49" s="251">
        <v>64</v>
      </c>
      <c r="E49" s="251">
        <v>0</v>
      </c>
      <c r="F49" s="251">
        <v>9</v>
      </c>
      <c r="G49" s="249"/>
      <c r="H49" s="71"/>
    </row>
    <row r="50" spans="1:8" x14ac:dyDescent="0.25">
      <c r="A50" s="179" t="s">
        <v>361</v>
      </c>
      <c r="B50" s="178">
        <f t="shared" si="0"/>
        <v>281</v>
      </c>
      <c r="C50" s="120">
        <v>219</v>
      </c>
      <c r="D50" s="251">
        <v>54</v>
      </c>
      <c r="E50" s="251">
        <v>0</v>
      </c>
      <c r="F50" s="251">
        <v>8</v>
      </c>
      <c r="G50" s="249"/>
      <c r="H50" s="71"/>
    </row>
    <row r="51" spans="1:8" x14ac:dyDescent="0.25">
      <c r="A51" s="179" t="s">
        <v>362</v>
      </c>
      <c r="B51" s="178">
        <f t="shared" si="0"/>
        <v>389</v>
      </c>
      <c r="C51" s="120">
        <v>312</v>
      </c>
      <c r="D51" s="251">
        <v>61</v>
      </c>
      <c r="E51" s="251">
        <v>2</v>
      </c>
      <c r="F51" s="251">
        <v>14</v>
      </c>
      <c r="G51" s="249"/>
      <c r="H51" s="71"/>
    </row>
    <row r="52" spans="1:8" x14ac:dyDescent="0.25">
      <c r="A52" s="179" t="s">
        <v>363</v>
      </c>
      <c r="B52" s="178">
        <f t="shared" si="0"/>
        <v>395</v>
      </c>
      <c r="C52" s="120">
        <v>325</v>
      </c>
      <c r="D52" s="251">
        <v>57</v>
      </c>
      <c r="E52" s="251">
        <v>0</v>
      </c>
      <c r="F52" s="251">
        <v>13</v>
      </c>
      <c r="G52" s="249"/>
      <c r="H52" s="71"/>
    </row>
    <row r="53" spans="1:8" x14ac:dyDescent="0.25">
      <c r="A53" s="179" t="s">
        <v>364</v>
      </c>
      <c r="B53" s="178">
        <f t="shared" si="0"/>
        <v>497</v>
      </c>
      <c r="C53" s="120">
        <v>387</v>
      </c>
      <c r="D53" s="251">
        <v>98</v>
      </c>
      <c r="E53" s="251">
        <v>0</v>
      </c>
      <c r="F53" s="251">
        <v>12</v>
      </c>
      <c r="G53" s="249"/>
      <c r="H53" s="71"/>
    </row>
    <row r="54" spans="1:8" x14ac:dyDescent="0.25">
      <c r="A54" s="179" t="s">
        <v>365</v>
      </c>
      <c r="B54" s="178">
        <f t="shared" si="0"/>
        <v>320</v>
      </c>
      <c r="C54" s="120">
        <v>254</v>
      </c>
      <c r="D54" s="251">
        <v>57</v>
      </c>
      <c r="E54" s="251">
        <v>0</v>
      </c>
      <c r="F54" s="251">
        <v>9</v>
      </c>
      <c r="G54" s="249"/>
      <c r="H54" s="71"/>
    </row>
    <row r="55" spans="1:8" x14ac:dyDescent="0.25">
      <c r="A55" s="179" t="s">
        <v>366</v>
      </c>
      <c r="B55" s="178">
        <f>SUM(C55+D55+E55+F55)</f>
        <v>122</v>
      </c>
      <c r="C55" s="120">
        <v>101</v>
      </c>
      <c r="D55" s="251">
        <v>18</v>
      </c>
      <c r="E55" s="251">
        <v>0</v>
      </c>
      <c r="F55" s="251">
        <v>3</v>
      </c>
      <c r="G55" s="249"/>
      <c r="H55" s="71"/>
    </row>
    <row r="56" spans="1:8" ht="30" customHeight="1" x14ac:dyDescent="0.25">
      <c r="A56" s="35"/>
      <c r="B56" s="34"/>
      <c r="C56" s="34"/>
      <c r="D56" s="34"/>
      <c r="E56" s="32"/>
      <c r="F56" s="16"/>
    </row>
    <row r="57" spans="1:8" ht="96.75" x14ac:dyDescent="0.25">
      <c r="A57" s="320" t="s">
        <v>416</v>
      </c>
      <c r="B57" s="30" t="s">
        <v>315</v>
      </c>
      <c r="C57" s="29" t="s">
        <v>316</v>
      </c>
      <c r="D57" s="29" t="s">
        <v>415</v>
      </c>
      <c r="E57" s="29" t="s">
        <v>141</v>
      </c>
      <c r="F57" s="29" t="s">
        <v>142</v>
      </c>
    </row>
    <row r="58" spans="1:8" x14ac:dyDescent="0.25">
      <c r="A58" s="28" t="s">
        <v>317</v>
      </c>
      <c r="B58" s="11"/>
      <c r="C58" s="14"/>
      <c r="D58" s="14"/>
      <c r="E58" s="14"/>
      <c r="F58" s="37"/>
    </row>
    <row r="59" spans="1:8" x14ac:dyDescent="0.25">
      <c r="A59" s="180" t="s">
        <v>367</v>
      </c>
      <c r="B59" s="178">
        <f>SUM(C59+D59+E59+F59)</f>
        <v>126</v>
      </c>
      <c r="C59" s="251">
        <v>106</v>
      </c>
      <c r="D59" s="251">
        <v>17</v>
      </c>
      <c r="E59" s="251">
        <v>0</v>
      </c>
      <c r="F59" s="120">
        <v>3</v>
      </c>
      <c r="G59" s="249"/>
      <c r="H59" s="71"/>
    </row>
    <row r="60" spans="1:8" x14ac:dyDescent="0.25">
      <c r="A60" s="180" t="s">
        <v>368</v>
      </c>
      <c r="B60" s="178">
        <f t="shared" ref="B60:B106" si="1">SUM(C60+D60+E60+F60)</f>
        <v>266</v>
      </c>
      <c r="C60" s="251">
        <v>211</v>
      </c>
      <c r="D60" s="251">
        <v>45</v>
      </c>
      <c r="E60" s="251">
        <v>1</v>
      </c>
      <c r="F60" s="120">
        <v>9</v>
      </c>
      <c r="G60" s="249"/>
      <c r="H60" s="71"/>
    </row>
    <row r="61" spans="1:8" x14ac:dyDescent="0.25">
      <c r="A61" s="180" t="s">
        <v>369</v>
      </c>
      <c r="B61" s="178">
        <f t="shared" si="1"/>
        <v>311</v>
      </c>
      <c r="C61" s="251">
        <v>257</v>
      </c>
      <c r="D61" s="251">
        <v>41</v>
      </c>
      <c r="E61" s="251">
        <v>1</v>
      </c>
      <c r="F61" s="120">
        <v>12</v>
      </c>
      <c r="G61" s="249"/>
      <c r="H61" s="71"/>
    </row>
    <row r="62" spans="1:8" x14ac:dyDescent="0.25">
      <c r="A62" s="180" t="s">
        <v>370</v>
      </c>
      <c r="B62" s="178">
        <f t="shared" si="1"/>
        <v>66</v>
      </c>
      <c r="C62" s="251">
        <v>52</v>
      </c>
      <c r="D62" s="251">
        <v>9</v>
      </c>
      <c r="E62" s="251">
        <v>0</v>
      </c>
      <c r="F62" s="120">
        <v>5</v>
      </c>
      <c r="G62" s="249"/>
      <c r="H62" s="71"/>
    </row>
    <row r="63" spans="1:8" x14ac:dyDescent="0.25">
      <c r="A63" s="180" t="s">
        <v>371</v>
      </c>
      <c r="B63" s="178">
        <f t="shared" si="1"/>
        <v>277</v>
      </c>
      <c r="C63" s="251">
        <v>221</v>
      </c>
      <c r="D63" s="251">
        <v>52</v>
      </c>
      <c r="E63" s="251">
        <v>0</v>
      </c>
      <c r="F63" s="120">
        <v>4</v>
      </c>
      <c r="G63" s="249"/>
      <c r="H63" s="71"/>
    </row>
    <row r="64" spans="1:8" x14ac:dyDescent="0.25">
      <c r="A64" s="180" t="s">
        <v>372</v>
      </c>
      <c r="B64" s="178">
        <f t="shared" si="1"/>
        <v>467</v>
      </c>
      <c r="C64" s="251">
        <v>388</v>
      </c>
      <c r="D64" s="251">
        <v>62</v>
      </c>
      <c r="E64" s="251">
        <v>0</v>
      </c>
      <c r="F64" s="120">
        <v>17</v>
      </c>
      <c r="G64" s="249"/>
      <c r="H64" s="71"/>
    </row>
    <row r="65" spans="1:8" x14ac:dyDescent="0.25">
      <c r="A65" s="180" t="s">
        <v>373</v>
      </c>
      <c r="B65" s="178">
        <f t="shared" si="1"/>
        <v>189</v>
      </c>
      <c r="C65" s="251">
        <v>147</v>
      </c>
      <c r="D65" s="251">
        <v>30</v>
      </c>
      <c r="E65" s="251">
        <v>0</v>
      </c>
      <c r="F65" s="120">
        <v>12</v>
      </c>
      <c r="G65" s="249"/>
      <c r="H65" s="71"/>
    </row>
    <row r="66" spans="1:8" x14ac:dyDescent="0.25">
      <c r="A66" s="180" t="s">
        <v>374</v>
      </c>
      <c r="B66" s="178">
        <f t="shared" si="1"/>
        <v>109</v>
      </c>
      <c r="C66" s="251">
        <v>93</v>
      </c>
      <c r="D66" s="251">
        <v>11</v>
      </c>
      <c r="E66" s="251">
        <v>0</v>
      </c>
      <c r="F66" s="120">
        <v>5</v>
      </c>
      <c r="G66" s="249"/>
      <c r="H66" s="71"/>
    </row>
    <row r="67" spans="1:8" x14ac:dyDescent="0.25">
      <c r="A67" s="180" t="s">
        <v>375</v>
      </c>
      <c r="B67" s="178">
        <f t="shared" si="1"/>
        <v>105</v>
      </c>
      <c r="C67" s="251">
        <v>82</v>
      </c>
      <c r="D67" s="251">
        <v>13</v>
      </c>
      <c r="E67" s="251">
        <v>0</v>
      </c>
      <c r="F67" s="120">
        <v>10</v>
      </c>
      <c r="G67" s="249"/>
      <c r="H67" s="71"/>
    </row>
    <row r="68" spans="1:8" x14ac:dyDescent="0.25">
      <c r="A68" s="180" t="s">
        <v>376</v>
      </c>
      <c r="B68" s="178">
        <f t="shared" si="1"/>
        <v>11</v>
      </c>
      <c r="C68" s="251">
        <v>7</v>
      </c>
      <c r="D68" s="251">
        <v>2</v>
      </c>
      <c r="E68" s="251">
        <v>0</v>
      </c>
      <c r="F68" s="120">
        <v>2</v>
      </c>
      <c r="G68" s="249"/>
      <c r="H68" s="71"/>
    </row>
    <row r="69" spans="1:8" x14ac:dyDescent="0.25">
      <c r="A69" s="180" t="s">
        <v>377</v>
      </c>
      <c r="B69" s="178">
        <f t="shared" si="1"/>
        <v>410</v>
      </c>
      <c r="C69" s="251">
        <v>351</v>
      </c>
      <c r="D69" s="251">
        <v>50</v>
      </c>
      <c r="E69" s="251">
        <v>0</v>
      </c>
      <c r="F69" s="120">
        <v>9</v>
      </c>
      <c r="G69" s="249"/>
      <c r="H69" s="71"/>
    </row>
    <row r="70" spans="1:8" x14ac:dyDescent="0.25">
      <c r="A70" s="180" t="s">
        <v>378</v>
      </c>
      <c r="B70" s="178">
        <f t="shared" si="1"/>
        <v>379</v>
      </c>
      <c r="C70" s="251">
        <v>303</v>
      </c>
      <c r="D70" s="251">
        <v>66</v>
      </c>
      <c r="E70" s="251">
        <v>0</v>
      </c>
      <c r="F70" s="120">
        <v>10</v>
      </c>
      <c r="G70" s="249"/>
      <c r="H70" s="71"/>
    </row>
    <row r="71" spans="1:8" x14ac:dyDescent="0.25">
      <c r="A71" s="180" t="s">
        <v>379</v>
      </c>
      <c r="B71" s="178">
        <f t="shared" si="1"/>
        <v>340</v>
      </c>
      <c r="C71" s="251">
        <v>277</v>
      </c>
      <c r="D71" s="251">
        <v>48</v>
      </c>
      <c r="E71" s="251">
        <v>1</v>
      </c>
      <c r="F71" s="120">
        <v>14</v>
      </c>
      <c r="G71" s="249"/>
      <c r="H71" s="71"/>
    </row>
    <row r="72" spans="1:8" x14ac:dyDescent="0.25">
      <c r="A72" s="180" t="s">
        <v>380</v>
      </c>
      <c r="B72" s="178">
        <f t="shared" si="1"/>
        <v>193</v>
      </c>
      <c r="C72" s="251">
        <v>147</v>
      </c>
      <c r="D72" s="251">
        <v>43</v>
      </c>
      <c r="E72" s="251">
        <v>0</v>
      </c>
      <c r="F72" s="120">
        <v>3</v>
      </c>
      <c r="G72" s="249"/>
      <c r="H72" s="71"/>
    </row>
    <row r="73" spans="1:8" x14ac:dyDescent="0.25">
      <c r="A73" s="180" t="s">
        <v>381</v>
      </c>
      <c r="B73" s="178">
        <f t="shared" si="1"/>
        <v>290</v>
      </c>
      <c r="C73" s="251">
        <v>237</v>
      </c>
      <c r="D73" s="251">
        <v>48</v>
      </c>
      <c r="E73" s="251">
        <v>0</v>
      </c>
      <c r="F73" s="120">
        <v>5</v>
      </c>
      <c r="G73" s="249"/>
      <c r="H73" s="71"/>
    </row>
    <row r="74" spans="1:8" x14ac:dyDescent="0.25">
      <c r="A74" s="180" t="s">
        <v>382</v>
      </c>
      <c r="B74" s="178">
        <f t="shared" si="1"/>
        <v>358</v>
      </c>
      <c r="C74" s="251">
        <v>263</v>
      </c>
      <c r="D74" s="251">
        <v>82</v>
      </c>
      <c r="E74" s="251">
        <v>0</v>
      </c>
      <c r="F74" s="120">
        <v>13</v>
      </c>
      <c r="G74" s="249"/>
      <c r="H74" s="71"/>
    </row>
    <row r="75" spans="1:8" x14ac:dyDescent="0.25">
      <c r="A75" s="180" t="s">
        <v>383</v>
      </c>
      <c r="B75" s="178">
        <f t="shared" si="1"/>
        <v>279</v>
      </c>
      <c r="C75" s="251">
        <v>219</v>
      </c>
      <c r="D75" s="251">
        <v>54</v>
      </c>
      <c r="E75" s="251">
        <v>0</v>
      </c>
      <c r="F75" s="120">
        <v>6</v>
      </c>
      <c r="G75" s="249"/>
      <c r="H75" s="71"/>
    </row>
    <row r="76" spans="1:8" x14ac:dyDescent="0.25">
      <c r="A76" s="180" t="s">
        <v>384</v>
      </c>
      <c r="B76" s="178">
        <f t="shared" si="1"/>
        <v>138</v>
      </c>
      <c r="C76" s="251">
        <v>99</v>
      </c>
      <c r="D76" s="251">
        <v>28</v>
      </c>
      <c r="E76" s="251">
        <v>2</v>
      </c>
      <c r="F76" s="120">
        <v>9</v>
      </c>
      <c r="G76" s="249"/>
      <c r="H76" s="71"/>
    </row>
    <row r="77" spans="1:8" x14ac:dyDescent="0.25">
      <c r="A77" s="180" t="s">
        <v>385</v>
      </c>
      <c r="B77" s="178">
        <f t="shared" si="1"/>
        <v>253</v>
      </c>
      <c r="C77" s="251">
        <v>192</v>
      </c>
      <c r="D77" s="251">
        <v>59</v>
      </c>
      <c r="E77" s="251">
        <v>0</v>
      </c>
      <c r="F77" s="120">
        <v>2</v>
      </c>
      <c r="G77" s="249"/>
      <c r="H77" s="71"/>
    </row>
    <row r="78" spans="1:8" x14ac:dyDescent="0.25">
      <c r="A78" s="180" t="s">
        <v>386</v>
      </c>
      <c r="B78" s="178">
        <f t="shared" si="1"/>
        <v>437</v>
      </c>
      <c r="C78" s="251">
        <v>345</v>
      </c>
      <c r="D78" s="251">
        <v>78</v>
      </c>
      <c r="E78" s="251">
        <v>1</v>
      </c>
      <c r="F78" s="120">
        <v>13</v>
      </c>
      <c r="G78" s="249"/>
      <c r="H78" s="71"/>
    </row>
    <row r="79" spans="1:8" x14ac:dyDescent="0.25">
      <c r="A79" s="180" t="s">
        <v>387</v>
      </c>
      <c r="B79" s="178">
        <f t="shared" si="1"/>
        <v>247</v>
      </c>
      <c r="C79" s="251">
        <v>191</v>
      </c>
      <c r="D79" s="251">
        <v>38</v>
      </c>
      <c r="E79" s="251">
        <v>0</v>
      </c>
      <c r="F79" s="120">
        <v>18</v>
      </c>
      <c r="G79" s="249"/>
      <c r="H79" s="71"/>
    </row>
    <row r="80" spans="1:8" x14ac:dyDescent="0.25">
      <c r="A80" s="180" t="s">
        <v>388</v>
      </c>
      <c r="B80" s="178">
        <f t="shared" si="1"/>
        <v>322</v>
      </c>
      <c r="C80" s="251">
        <v>270</v>
      </c>
      <c r="D80" s="251">
        <v>38</v>
      </c>
      <c r="E80" s="251">
        <v>0</v>
      </c>
      <c r="F80" s="120">
        <v>14</v>
      </c>
      <c r="G80" s="249"/>
      <c r="H80" s="71"/>
    </row>
    <row r="81" spans="1:8" x14ac:dyDescent="0.25">
      <c r="A81" s="180" t="s">
        <v>389</v>
      </c>
      <c r="B81" s="178">
        <f t="shared" si="1"/>
        <v>273</v>
      </c>
      <c r="C81" s="251">
        <v>237</v>
      </c>
      <c r="D81" s="251">
        <v>30</v>
      </c>
      <c r="E81" s="251">
        <v>0</v>
      </c>
      <c r="F81" s="120">
        <v>6</v>
      </c>
      <c r="G81" s="249"/>
      <c r="H81" s="71"/>
    </row>
    <row r="82" spans="1:8" x14ac:dyDescent="0.25">
      <c r="A82" s="180" t="s">
        <v>390</v>
      </c>
      <c r="B82" s="178">
        <f t="shared" si="1"/>
        <v>237</v>
      </c>
      <c r="C82" s="251">
        <v>189</v>
      </c>
      <c r="D82" s="251">
        <v>44</v>
      </c>
      <c r="E82" s="251">
        <v>0</v>
      </c>
      <c r="F82" s="120">
        <v>4</v>
      </c>
      <c r="G82" s="249"/>
      <c r="H82" s="71"/>
    </row>
    <row r="83" spans="1:8" x14ac:dyDescent="0.25">
      <c r="A83" s="180" t="s">
        <v>391</v>
      </c>
      <c r="B83" s="178">
        <f t="shared" si="1"/>
        <v>242</v>
      </c>
      <c r="C83" s="251">
        <v>203</v>
      </c>
      <c r="D83" s="251">
        <v>35</v>
      </c>
      <c r="E83" s="251">
        <v>0</v>
      </c>
      <c r="F83" s="120">
        <v>4</v>
      </c>
      <c r="G83" s="249"/>
      <c r="H83" s="71"/>
    </row>
    <row r="84" spans="1:8" x14ac:dyDescent="0.25">
      <c r="A84" s="180" t="s">
        <v>392</v>
      </c>
      <c r="B84" s="178">
        <f t="shared" si="1"/>
        <v>538</v>
      </c>
      <c r="C84" s="251">
        <v>420</v>
      </c>
      <c r="D84" s="251">
        <v>101</v>
      </c>
      <c r="E84" s="251">
        <v>0</v>
      </c>
      <c r="F84" s="120">
        <v>17</v>
      </c>
      <c r="G84" s="249"/>
      <c r="H84" s="71"/>
    </row>
    <row r="85" spans="1:8" x14ac:dyDescent="0.25">
      <c r="A85" s="180" t="s">
        <v>393</v>
      </c>
      <c r="B85" s="178">
        <f t="shared" si="1"/>
        <v>350</v>
      </c>
      <c r="C85" s="251">
        <v>279</v>
      </c>
      <c r="D85" s="251">
        <v>56</v>
      </c>
      <c r="E85" s="251">
        <v>0</v>
      </c>
      <c r="F85" s="120">
        <v>15</v>
      </c>
      <c r="G85" s="249"/>
      <c r="H85" s="71"/>
    </row>
    <row r="86" spans="1:8" x14ac:dyDescent="0.25">
      <c r="A86" s="180" t="s">
        <v>394</v>
      </c>
      <c r="B86" s="178">
        <f t="shared" si="1"/>
        <v>459</v>
      </c>
      <c r="C86" s="251">
        <v>369</v>
      </c>
      <c r="D86" s="251">
        <v>71</v>
      </c>
      <c r="E86" s="251">
        <v>0</v>
      </c>
      <c r="F86" s="120">
        <v>19</v>
      </c>
      <c r="G86" s="249"/>
      <c r="H86" s="71"/>
    </row>
    <row r="87" spans="1:8" x14ac:dyDescent="0.25">
      <c r="A87" s="180" t="s">
        <v>395</v>
      </c>
      <c r="B87" s="178">
        <f t="shared" si="1"/>
        <v>558</v>
      </c>
      <c r="C87" s="251">
        <v>463</v>
      </c>
      <c r="D87" s="251">
        <v>73</v>
      </c>
      <c r="E87" s="251">
        <v>1</v>
      </c>
      <c r="F87" s="120">
        <v>21</v>
      </c>
      <c r="G87" s="249"/>
      <c r="H87" s="71"/>
    </row>
    <row r="88" spans="1:8" x14ac:dyDescent="0.25">
      <c r="A88" s="180" t="s">
        <v>396</v>
      </c>
      <c r="B88" s="178">
        <f t="shared" si="1"/>
        <v>396</v>
      </c>
      <c r="C88" s="251">
        <v>321</v>
      </c>
      <c r="D88" s="251">
        <v>63</v>
      </c>
      <c r="E88" s="251">
        <v>0</v>
      </c>
      <c r="F88" s="120">
        <v>12</v>
      </c>
      <c r="G88" s="249"/>
      <c r="H88" s="71"/>
    </row>
    <row r="89" spans="1:8" x14ac:dyDescent="0.25">
      <c r="A89" s="180" t="s">
        <v>397</v>
      </c>
      <c r="B89" s="178">
        <f t="shared" si="1"/>
        <v>146</v>
      </c>
      <c r="C89" s="251">
        <v>119</v>
      </c>
      <c r="D89" s="251">
        <v>25</v>
      </c>
      <c r="E89" s="251">
        <v>0</v>
      </c>
      <c r="F89" s="120">
        <v>2</v>
      </c>
      <c r="G89" s="249"/>
      <c r="H89" s="71"/>
    </row>
    <row r="90" spans="1:8" x14ac:dyDescent="0.25">
      <c r="A90" s="180" t="s">
        <v>398</v>
      </c>
      <c r="B90" s="178">
        <f t="shared" si="1"/>
        <v>449</v>
      </c>
      <c r="C90" s="251">
        <v>348</v>
      </c>
      <c r="D90" s="251">
        <v>88</v>
      </c>
      <c r="E90" s="251">
        <v>0</v>
      </c>
      <c r="F90" s="120">
        <v>13</v>
      </c>
      <c r="G90" s="249"/>
      <c r="H90" s="71"/>
    </row>
    <row r="91" spans="1:8" x14ac:dyDescent="0.25">
      <c r="A91" s="180" t="s">
        <v>399</v>
      </c>
      <c r="B91" s="178">
        <f t="shared" si="1"/>
        <v>371</v>
      </c>
      <c r="C91" s="251">
        <v>299</v>
      </c>
      <c r="D91" s="251">
        <v>58</v>
      </c>
      <c r="E91" s="251">
        <v>0</v>
      </c>
      <c r="F91" s="120">
        <v>14</v>
      </c>
      <c r="G91" s="249"/>
      <c r="H91" s="71"/>
    </row>
    <row r="92" spans="1:8" x14ac:dyDescent="0.25">
      <c r="A92" s="180" t="s">
        <v>400</v>
      </c>
      <c r="B92" s="178">
        <f t="shared" si="1"/>
        <v>312</v>
      </c>
      <c r="C92" s="251">
        <v>240</v>
      </c>
      <c r="D92" s="251">
        <v>62</v>
      </c>
      <c r="E92" s="251">
        <v>0</v>
      </c>
      <c r="F92" s="120">
        <v>10</v>
      </c>
      <c r="G92" s="249"/>
      <c r="H92" s="71"/>
    </row>
    <row r="93" spans="1:8" x14ac:dyDescent="0.25">
      <c r="A93" s="180" t="s">
        <v>401</v>
      </c>
      <c r="B93" s="178">
        <f t="shared" si="1"/>
        <v>261</v>
      </c>
      <c r="C93" s="251">
        <v>202</v>
      </c>
      <c r="D93" s="251">
        <v>49</v>
      </c>
      <c r="E93" s="251">
        <v>0</v>
      </c>
      <c r="F93" s="120">
        <v>10</v>
      </c>
      <c r="G93" s="249"/>
      <c r="H93" s="71"/>
    </row>
    <row r="94" spans="1:8" x14ac:dyDescent="0.25">
      <c r="A94" s="180" t="s">
        <v>402</v>
      </c>
      <c r="B94" s="178">
        <f t="shared" si="1"/>
        <v>310</v>
      </c>
      <c r="C94" s="251">
        <v>227</v>
      </c>
      <c r="D94" s="251">
        <v>65</v>
      </c>
      <c r="E94" s="251">
        <v>0</v>
      </c>
      <c r="F94" s="120">
        <v>18</v>
      </c>
      <c r="G94" s="249"/>
      <c r="H94" s="71"/>
    </row>
    <row r="95" spans="1:8" x14ac:dyDescent="0.25">
      <c r="A95" s="180" t="s">
        <v>403</v>
      </c>
      <c r="B95" s="178">
        <f t="shared" si="1"/>
        <v>217</v>
      </c>
      <c r="C95" s="251">
        <v>185</v>
      </c>
      <c r="D95" s="251">
        <v>25</v>
      </c>
      <c r="E95" s="251">
        <v>0</v>
      </c>
      <c r="F95" s="120">
        <v>7</v>
      </c>
      <c r="G95" s="249"/>
      <c r="H95" s="71"/>
    </row>
    <row r="96" spans="1:8" x14ac:dyDescent="0.25">
      <c r="A96" s="180" t="s">
        <v>404</v>
      </c>
      <c r="B96" s="178">
        <f t="shared" si="1"/>
        <v>191</v>
      </c>
      <c r="C96" s="251">
        <v>157</v>
      </c>
      <c r="D96" s="251">
        <v>32</v>
      </c>
      <c r="E96" s="251">
        <v>0</v>
      </c>
      <c r="F96" s="120">
        <v>2</v>
      </c>
      <c r="G96" s="249"/>
      <c r="H96" s="71"/>
    </row>
    <row r="97" spans="1:8" x14ac:dyDescent="0.25">
      <c r="A97" s="180" t="s">
        <v>405</v>
      </c>
      <c r="B97" s="178">
        <f t="shared" si="1"/>
        <v>314</v>
      </c>
      <c r="C97" s="251">
        <v>245</v>
      </c>
      <c r="D97" s="251">
        <v>56</v>
      </c>
      <c r="E97" s="251">
        <v>0</v>
      </c>
      <c r="F97" s="120">
        <v>13</v>
      </c>
      <c r="G97" s="249"/>
      <c r="H97" s="71"/>
    </row>
    <row r="98" spans="1:8" x14ac:dyDescent="0.25">
      <c r="A98" s="180" t="s">
        <v>406</v>
      </c>
      <c r="B98" s="178">
        <f t="shared" si="1"/>
        <v>521</v>
      </c>
      <c r="C98" s="251">
        <v>428</v>
      </c>
      <c r="D98" s="251">
        <v>82</v>
      </c>
      <c r="E98" s="251">
        <v>1</v>
      </c>
      <c r="F98" s="120">
        <v>10</v>
      </c>
      <c r="G98" s="249"/>
      <c r="H98" s="71"/>
    </row>
    <row r="99" spans="1:8" x14ac:dyDescent="0.25">
      <c r="A99" s="180" t="s">
        <v>407</v>
      </c>
      <c r="B99" s="178">
        <f t="shared" si="1"/>
        <v>123</v>
      </c>
      <c r="C99" s="251">
        <v>104</v>
      </c>
      <c r="D99" s="251">
        <v>15</v>
      </c>
      <c r="E99" s="251">
        <v>0</v>
      </c>
      <c r="F99" s="120">
        <v>4</v>
      </c>
      <c r="G99" s="249"/>
      <c r="H99" s="71"/>
    </row>
    <row r="100" spans="1:8" x14ac:dyDescent="0.25">
      <c r="A100" s="180" t="s">
        <v>314</v>
      </c>
      <c r="B100" s="178">
        <f t="shared" si="1"/>
        <v>202</v>
      </c>
      <c r="C100" s="251">
        <v>144</v>
      </c>
      <c r="D100" s="251">
        <v>49</v>
      </c>
      <c r="E100" s="251">
        <v>0</v>
      </c>
      <c r="F100" s="120">
        <v>9</v>
      </c>
      <c r="G100" s="249"/>
      <c r="H100" s="71"/>
    </row>
    <row r="101" spans="1:8" x14ac:dyDescent="0.25">
      <c r="A101" s="180" t="s">
        <v>408</v>
      </c>
      <c r="B101" s="178">
        <f t="shared" si="1"/>
        <v>304</v>
      </c>
      <c r="C101" s="251">
        <v>219</v>
      </c>
      <c r="D101" s="251">
        <v>79</v>
      </c>
      <c r="E101" s="251">
        <v>0</v>
      </c>
      <c r="F101" s="120">
        <v>6</v>
      </c>
      <c r="G101" s="249"/>
      <c r="H101" s="71"/>
    </row>
    <row r="102" spans="1:8" x14ac:dyDescent="0.25">
      <c r="A102" s="180" t="s">
        <v>409</v>
      </c>
      <c r="B102" s="178">
        <f t="shared" si="1"/>
        <v>260</v>
      </c>
      <c r="C102" s="251">
        <v>220</v>
      </c>
      <c r="D102" s="251">
        <v>37</v>
      </c>
      <c r="E102" s="251">
        <v>0</v>
      </c>
      <c r="F102" s="120">
        <v>3</v>
      </c>
      <c r="G102" s="249"/>
      <c r="H102" s="71"/>
    </row>
    <row r="103" spans="1:8" x14ac:dyDescent="0.25">
      <c r="A103" s="180" t="s">
        <v>410</v>
      </c>
      <c r="B103" s="178">
        <f t="shared" si="1"/>
        <v>258</v>
      </c>
      <c r="C103" s="251">
        <v>207</v>
      </c>
      <c r="D103" s="251">
        <v>41</v>
      </c>
      <c r="E103" s="251">
        <v>0</v>
      </c>
      <c r="F103" s="120">
        <v>10</v>
      </c>
      <c r="G103" s="249"/>
      <c r="H103" s="71"/>
    </row>
    <row r="104" spans="1:8" x14ac:dyDescent="0.25">
      <c r="A104" s="180" t="s">
        <v>411</v>
      </c>
      <c r="B104" s="178">
        <f t="shared" si="1"/>
        <v>441</v>
      </c>
      <c r="C104" s="251">
        <v>339</v>
      </c>
      <c r="D104" s="251">
        <v>87</v>
      </c>
      <c r="E104" s="251">
        <v>1</v>
      </c>
      <c r="F104" s="120">
        <v>14</v>
      </c>
      <c r="G104" s="249"/>
      <c r="H104" s="71"/>
    </row>
    <row r="105" spans="1:8" x14ac:dyDescent="0.25">
      <c r="A105" s="180" t="s">
        <v>412</v>
      </c>
      <c r="B105" s="178">
        <f t="shared" si="1"/>
        <v>356</v>
      </c>
      <c r="C105" s="251">
        <v>289</v>
      </c>
      <c r="D105" s="251">
        <v>57</v>
      </c>
      <c r="E105" s="251">
        <v>0</v>
      </c>
      <c r="F105" s="120">
        <v>10</v>
      </c>
      <c r="G105" s="249"/>
      <c r="H105" s="71"/>
    </row>
    <row r="106" spans="1:8" x14ac:dyDescent="0.25">
      <c r="A106" s="180" t="s">
        <v>413</v>
      </c>
      <c r="B106" s="178">
        <f t="shared" si="1"/>
        <v>403</v>
      </c>
      <c r="C106" s="251">
        <v>335</v>
      </c>
      <c r="D106" s="251">
        <v>59</v>
      </c>
      <c r="E106" s="251">
        <v>0</v>
      </c>
      <c r="F106" s="120">
        <v>9</v>
      </c>
      <c r="G106" s="249"/>
      <c r="H106" s="71"/>
    </row>
    <row r="107" spans="1:8" x14ac:dyDescent="0.25">
      <c r="A107" s="181" t="s">
        <v>414</v>
      </c>
      <c r="B107" s="178">
        <v>29067</v>
      </c>
      <c r="C107" s="130">
        <v>23111</v>
      </c>
      <c r="D107" s="130">
        <v>4905</v>
      </c>
      <c r="E107" s="130">
        <v>15</v>
      </c>
      <c r="F107" s="130">
        <v>1036</v>
      </c>
    </row>
  </sheetData>
  <pageMargins left="0.7" right="0.7" top="1" bottom="0.75" header="0.3" footer="0.3"/>
  <pageSetup paperSize="5" orientation="portrait" r:id="rId1"/>
  <headerFooter>
    <oddHeader>&amp;C&amp;"-,Bold"&amp;16 2017 General Election
November 7, 2017</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tabSelected="1" view="pageLayout" zoomScaleNormal="100" workbookViewId="0">
      <selection activeCell="I2" sqref="I2"/>
    </sheetView>
  </sheetViews>
  <sheetFormatPr defaultRowHeight="15" x14ac:dyDescent="0.25"/>
  <cols>
    <col min="1" max="1" width="67.28515625" customWidth="1"/>
    <col min="2" max="6" width="5.42578125" customWidth="1"/>
  </cols>
  <sheetData>
    <row r="1" spans="1:11" ht="13.5" customHeight="1" x14ac:dyDescent="0.25"/>
    <row r="2" spans="1:11" ht="123.75" customHeight="1" x14ac:dyDescent="0.25">
      <c r="A2" s="320" t="s">
        <v>417</v>
      </c>
      <c r="B2" s="30" t="s">
        <v>315</v>
      </c>
      <c r="C2" s="29" t="s">
        <v>316</v>
      </c>
      <c r="D2" s="29" t="s">
        <v>415</v>
      </c>
      <c r="E2" s="29" t="s">
        <v>141</v>
      </c>
      <c r="F2" s="29" t="s">
        <v>142</v>
      </c>
    </row>
    <row r="3" spans="1:11" x14ac:dyDescent="0.25">
      <c r="A3" s="28" t="s">
        <v>317</v>
      </c>
      <c r="B3" s="11"/>
      <c r="C3" s="33"/>
      <c r="D3" s="33"/>
      <c r="E3" s="33"/>
      <c r="F3" s="36"/>
    </row>
    <row r="4" spans="1:11" x14ac:dyDescent="0.25">
      <c r="A4" s="179" t="s">
        <v>318</v>
      </c>
      <c r="B4" s="178">
        <f>SUM(C4+D4+E4+F4)</f>
        <v>342</v>
      </c>
      <c r="C4" s="120">
        <v>169</v>
      </c>
      <c r="D4" s="120">
        <v>148</v>
      </c>
      <c r="E4" s="120">
        <v>0</v>
      </c>
      <c r="F4" s="120">
        <v>25</v>
      </c>
      <c r="G4" s="255"/>
      <c r="H4" s="249"/>
      <c r="I4" s="220"/>
      <c r="J4" s="220"/>
      <c r="K4" s="220"/>
    </row>
    <row r="5" spans="1:11" x14ac:dyDescent="0.25">
      <c r="A5" s="179" t="s">
        <v>319</v>
      </c>
      <c r="B5" s="178">
        <f t="shared" ref="B5:B56" si="0">SUM(C5+D5+E5+F5)</f>
        <v>515</v>
      </c>
      <c r="C5" s="120">
        <v>322</v>
      </c>
      <c r="D5" s="120">
        <v>171</v>
      </c>
      <c r="E5" s="120">
        <v>0</v>
      </c>
      <c r="F5" s="120">
        <v>22</v>
      </c>
      <c r="G5" s="255"/>
      <c r="H5" s="249"/>
      <c r="I5" s="249"/>
      <c r="J5" s="220"/>
      <c r="K5" s="220"/>
    </row>
    <row r="6" spans="1:11" x14ac:dyDescent="0.25">
      <c r="A6" s="179" t="s">
        <v>320</v>
      </c>
      <c r="B6" s="178">
        <f t="shared" si="0"/>
        <v>447</v>
      </c>
      <c r="C6" s="120">
        <v>254</v>
      </c>
      <c r="D6" s="120">
        <v>158</v>
      </c>
      <c r="E6" s="120">
        <v>0</v>
      </c>
      <c r="F6" s="120">
        <v>35</v>
      </c>
      <c r="G6" s="255"/>
      <c r="H6" s="249"/>
      <c r="I6" s="249"/>
      <c r="J6" s="220"/>
    </row>
    <row r="7" spans="1:11" x14ac:dyDescent="0.25">
      <c r="A7" s="179" t="s">
        <v>321</v>
      </c>
      <c r="B7" s="178">
        <f t="shared" si="0"/>
        <v>476</v>
      </c>
      <c r="C7" s="120">
        <v>314</v>
      </c>
      <c r="D7" s="120">
        <v>132</v>
      </c>
      <c r="E7" s="120">
        <v>0</v>
      </c>
      <c r="F7" s="120">
        <v>30</v>
      </c>
      <c r="G7" s="255"/>
      <c r="H7" s="249"/>
      <c r="I7" s="249"/>
      <c r="J7" s="220"/>
    </row>
    <row r="8" spans="1:11" x14ac:dyDescent="0.25">
      <c r="A8" s="179" t="s">
        <v>322</v>
      </c>
      <c r="B8" s="178">
        <f t="shared" si="0"/>
        <v>215</v>
      </c>
      <c r="C8" s="120">
        <v>126</v>
      </c>
      <c r="D8" s="120">
        <v>80</v>
      </c>
      <c r="E8" s="120">
        <v>0</v>
      </c>
      <c r="F8" s="120">
        <v>9</v>
      </c>
      <c r="G8" s="255"/>
      <c r="H8" s="249"/>
      <c r="I8" s="249"/>
      <c r="J8" s="103"/>
    </row>
    <row r="9" spans="1:11" x14ac:dyDescent="0.25">
      <c r="A9" s="179" t="s">
        <v>323</v>
      </c>
      <c r="B9" s="178">
        <f t="shared" si="0"/>
        <v>302</v>
      </c>
      <c r="C9" s="120">
        <v>150</v>
      </c>
      <c r="D9" s="120">
        <v>130</v>
      </c>
      <c r="E9" s="120">
        <v>0</v>
      </c>
      <c r="F9" s="120">
        <v>22</v>
      </c>
      <c r="G9" s="255"/>
      <c r="H9" s="249"/>
      <c r="I9" s="249"/>
      <c r="J9" s="103"/>
    </row>
    <row r="10" spans="1:11" x14ac:dyDescent="0.25">
      <c r="A10" s="179" t="s">
        <v>324</v>
      </c>
      <c r="B10" s="178">
        <f t="shared" si="0"/>
        <v>571</v>
      </c>
      <c r="C10" s="120">
        <v>329</v>
      </c>
      <c r="D10" s="120">
        <v>212</v>
      </c>
      <c r="E10" s="120">
        <v>0</v>
      </c>
      <c r="F10" s="120">
        <v>30</v>
      </c>
      <c r="G10" s="255"/>
      <c r="H10" s="249"/>
      <c r="I10" s="249"/>
      <c r="J10" s="103"/>
    </row>
    <row r="11" spans="1:11" x14ac:dyDescent="0.25">
      <c r="A11" s="179" t="s">
        <v>325</v>
      </c>
      <c r="B11" s="178">
        <f t="shared" si="0"/>
        <v>550</v>
      </c>
      <c r="C11" s="120">
        <v>283</v>
      </c>
      <c r="D11" s="120">
        <v>233</v>
      </c>
      <c r="E11" s="120">
        <v>0</v>
      </c>
      <c r="F11" s="120">
        <v>34</v>
      </c>
      <c r="G11" s="255"/>
      <c r="H11" s="249"/>
      <c r="I11" s="249"/>
      <c r="J11" s="103"/>
    </row>
    <row r="12" spans="1:11" x14ac:dyDescent="0.25">
      <c r="A12" s="179" t="s">
        <v>326</v>
      </c>
      <c r="B12" s="178">
        <f t="shared" si="0"/>
        <v>483</v>
      </c>
      <c r="C12" s="120">
        <v>243</v>
      </c>
      <c r="D12" s="120">
        <v>221</v>
      </c>
      <c r="E12" s="120">
        <v>0</v>
      </c>
      <c r="F12" s="120">
        <v>19</v>
      </c>
      <c r="G12" s="255"/>
      <c r="H12" s="249"/>
      <c r="I12" s="249"/>
      <c r="J12" s="103"/>
    </row>
    <row r="13" spans="1:11" x14ac:dyDescent="0.25">
      <c r="A13" s="179" t="s">
        <v>327</v>
      </c>
      <c r="B13" s="178">
        <f t="shared" si="0"/>
        <v>426</v>
      </c>
      <c r="C13" s="120">
        <v>245</v>
      </c>
      <c r="D13" s="120">
        <v>170</v>
      </c>
      <c r="E13" s="120">
        <v>0</v>
      </c>
      <c r="F13" s="120">
        <v>11</v>
      </c>
      <c r="G13" s="255"/>
      <c r="H13" s="249"/>
      <c r="I13" s="249"/>
      <c r="J13" s="220"/>
    </row>
    <row r="14" spans="1:11" x14ac:dyDescent="0.25">
      <c r="A14" s="179" t="s">
        <v>328</v>
      </c>
      <c r="B14" s="178">
        <f t="shared" si="0"/>
        <v>303</v>
      </c>
      <c r="C14" s="120">
        <v>177</v>
      </c>
      <c r="D14" s="120">
        <v>111</v>
      </c>
      <c r="E14" s="120">
        <v>0</v>
      </c>
      <c r="F14" s="120">
        <v>15</v>
      </c>
      <c r="G14" s="255"/>
      <c r="H14" s="249"/>
      <c r="I14" s="249"/>
      <c r="J14" s="220"/>
    </row>
    <row r="15" spans="1:11" x14ac:dyDescent="0.25">
      <c r="A15" s="179" t="s">
        <v>329</v>
      </c>
      <c r="B15" s="178">
        <f t="shared" si="0"/>
        <v>330</v>
      </c>
      <c r="C15" s="120">
        <v>200</v>
      </c>
      <c r="D15" s="120">
        <v>114</v>
      </c>
      <c r="E15" s="120">
        <v>0</v>
      </c>
      <c r="F15" s="120">
        <v>16</v>
      </c>
      <c r="G15" s="255"/>
      <c r="H15" s="249"/>
      <c r="I15" s="249"/>
      <c r="J15" s="220"/>
    </row>
    <row r="16" spans="1:11" x14ac:dyDescent="0.25">
      <c r="A16" s="179" t="s">
        <v>330</v>
      </c>
      <c r="B16" s="178">
        <f t="shared" si="0"/>
        <v>85</v>
      </c>
      <c r="C16" s="120">
        <v>40</v>
      </c>
      <c r="D16" s="120">
        <v>45</v>
      </c>
      <c r="E16" s="120">
        <v>0</v>
      </c>
      <c r="F16" s="120">
        <v>0</v>
      </c>
      <c r="G16" s="255"/>
      <c r="H16" s="249"/>
      <c r="I16" s="249"/>
      <c r="J16" s="220"/>
    </row>
    <row r="17" spans="1:10" x14ac:dyDescent="0.25">
      <c r="A17" s="179" t="s">
        <v>331</v>
      </c>
      <c r="B17" s="178">
        <f t="shared" si="0"/>
        <v>225</v>
      </c>
      <c r="C17" s="120">
        <v>107</v>
      </c>
      <c r="D17" s="120">
        <v>108</v>
      </c>
      <c r="E17" s="120">
        <v>0</v>
      </c>
      <c r="F17" s="120">
        <v>10</v>
      </c>
      <c r="G17" s="255"/>
      <c r="H17" s="249"/>
      <c r="I17" s="249"/>
      <c r="J17" s="220"/>
    </row>
    <row r="18" spans="1:10" x14ac:dyDescent="0.25">
      <c r="A18" s="179" t="s">
        <v>332</v>
      </c>
      <c r="B18" s="178">
        <f t="shared" si="0"/>
        <v>294</v>
      </c>
      <c r="C18" s="120">
        <v>152</v>
      </c>
      <c r="D18" s="120">
        <v>120</v>
      </c>
      <c r="E18" s="120">
        <v>0</v>
      </c>
      <c r="F18" s="120">
        <v>22</v>
      </c>
      <c r="G18" s="255"/>
      <c r="H18" s="249"/>
      <c r="I18" s="249"/>
      <c r="J18" s="220"/>
    </row>
    <row r="19" spans="1:10" x14ac:dyDescent="0.25">
      <c r="A19" s="179" t="s">
        <v>24</v>
      </c>
      <c r="B19" s="178">
        <f t="shared" si="0"/>
        <v>160</v>
      </c>
      <c r="C19" s="120">
        <v>91</v>
      </c>
      <c r="D19" s="120">
        <v>61</v>
      </c>
      <c r="E19" s="120">
        <v>0</v>
      </c>
      <c r="F19" s="120">
        <v>8</v>
      </c>
      <c r="G19" s="255"/>
      <c r="H19" s="249"/>
      <c r="I19" s="249"/>
      <c r="J19" s="220"/>
    </row>
    <row r="20" spans="1:10" x14ac:dyDescent="0.25">
      <c r="A20" s="179" t="s">
        <v>12</v>
      </c>
      <c r="B20" s="178">
        <f t="shared" si="0"/>
        <v>144</v>
      </c>
      <c r="C20" s="120">
        <v>98</v>
      </c>
      <c r="D20" s="120">
        <v>40</v>
      </c>
      <c r="E20" s="120">
        <v>0</v>
      </c>
      <c r="F20" s="120">
        <v>6</v>
      </c>
      <c r="G20" s="255"/>
      <c r="H20" s="249"/>
      <c r="I20" s="249"/>
      <c r="J20" s="220"/>
    </row>
    <row r="21" spans="1:10" x14ac:dyDescent="0.25">
      <c r="A21" s="179" t="s">
        <v>333</v>
      </c>
      <c r="B21" s="178">
        <f t="shared" si="0"/>
        <v>87</v>
      </c>
      <c r="C21" s="120">
        <v>55</v>
      </c>
      <c r="D21" s="120">
        <v>20</v>
      </c>
      <c r="E21" s="120">
        <v>0</v>
      </c>
      <c r="F21" s="120">
        <v>12</v>
      </c>
      <c r="G21" s="255"/>
      <c r="H21" s="249"/>
      <c r="I21" s="249"/>
      <c r="J21" s="220"/>
    </row>
    <row r="22" spans="1:10" x14ac:dyDescent="0.25">
      <c r="A22" s="179" t="s">
        <v>334</v>
      </c>
      <c r="B22" s="178">
        <f t="shared" si="0"/>
        <v>252</v>
      </c>
      <c r="C22" s="120">
        <v>133</v>
      </c>
      <c r="D22" s="120">
        <v>108</v>
      </c>
      <c r="E22" s="120">
        <v>0</v>
      </c>
      <c r="F22" s="120">
        <v>11</v>
      </c>
      <c r="G22" s="255"/>
      <c r="H22" s="249"/>
      <c r="I22" s="249"/>
      <c r="J22" s="220"/>
    </row>
    <row r="23" spans="1:10" x14ac:dyDescent="0.25">
      <c r="A23" s="179" t="s">
        <v>335</v>
      </c>
      <c r="B23" s="178">
        <f t="shared" si="0"/>
        <v>281</v>
      </c>
      <c r="C23" s="120">
        <v>165</v>
      </c>
      <c r="D23" s="120">
        <v>96</v>
      </c>
      <c r="E23" s="120">
        <v>0</v>
      </c>
      <c r="F23" s="120">
        <v>20</v>
      </c>
      <c r="G23" s="255"/>
      <c r="H23" s="249"/>
      <c r="I23" s="249"/>
      <c r="J23" s="220"/>
    </row>
    <row r="24" spans="1:10" x14ac:dyDescent="0.25">
      <c r="A24" s="179" t="s">
        <v>336</v>
      </c>
      <c r="B24" s="178">
        <f t="shared" si="0"/>
        <v>222</v>
      </c>
      <c r="C24" s="120">
        <v>116</v>
      </c>
      <c r="D24" s="120">
        <v>86</v>
      </c>
      <c r="E24" s="120">
        <v>0</v>
      </c>
      <c r="F24" s="120">
        <v>20</v>
      </c>
      <c r="G24" s="255"/>
      <c r="H24" s="249"/>
      <c r="I24" s="249"/>
      <c r="J24" s="220"/>
    </row>
    <row r="25" spans="1:10" x14ac:dyDescent="0.25">
      <c r="A25" s="179" t="s">
        <v>337</v>
      </c>
      <c r="B25" s="178">
        <f t="shared" si="0"/>
        <v>472</v>
      </c>
      <c r="C25" s="120">
        <v>252</v>
      </c>
      <c r="D25" s="120">
        <v>178</v>
      </c>
      <c r="E25" s="120">
        <v>0</v>
      </c>
      <c r="F25" s="120">
        <v>42</v>
      </c>
      <c r="G25" s="255"/>
      <c r="H25" s="249"/>
      <c r="I25" s="249"/>
      <c r="J25" s="220"/>
    </row>
    <row r="26" spans="1:10" x14ac:dyDescent="0.25">
      <c r="A26" s="179" t="s">
        <v>338</v>
      </c>
      <c r="B26" s="178">
        <f t="shared" si="0"/>
        <v>205</v>
      </c>
      <c r="C26" s="120">
        <v>117</v>
      </c>
      <c r="D26" s="120">
        <v>79</v>
      </c>
      <c r="E26" s="120">
        <v>0</v>
      </c>
      <c r="F26" s="120">
        <v>9</v>
      </c>
      <c r="G26" s="255"/>
      <c r="H26" s="249"/>
      <c r="I26" s="249"/>
      <c r="J26" s="220"/>
    </row>
    <row r="27" spans="1:10" x14ac:dyDescent="0.25">
      <c r="A27" s="179" t="s">
        <v>339</v>
      </c>
      <c r="B27" s="178">
        <f t="shared" si="0"/>
        <v>94</v>
      </c>
      <c r="C27" s="120">
        <v>46</v>
      </c>
      <c r="D27" s="120">
        <v>37</v>
      </c>
      <c r="E27" s="120">
        <v>0</v>
      </c>
      <c r="F27" s="120">
        <v>11</v>
      </c>
      <c r="G27" s="255"/>
      <c r="H27" s="249"/>
      <c r="I27" s="249"/>
      <c r="J27" s="220"/>
    </row>
    <row r="28" spans="1:10" x14ac:dyDescent="0.25">
      <c r="A28" s="179" t="s">
        <v>340</v>
      </c>
      <c r="B28" s="178">
        <f t="shared" si="0"/>
        <v>145</v>
      </c>
      <c r="C28" s="120">
        <v>92</v>
      </c>
      <c r="D28" s="120">
        <v>46</v>
      </c>
      <c r="E28" s="120">
        <v>0</v>
      </c>
      <c r="F28" s="120">
        <v>7</v>
      </c>
      <c r="G28" s="255"/>
      <c r="H28" s="249"/>
      <c r="I28" s="249"/>
      <c r="J28" s="220"/>
    </row>
    <row r="29" spans="1:10" x14ac:dyDescent="0.25">
      <c r="A29" s="179" t="s">
        <v>341</v>
      </c>
      <c r="B29" s="178">
        <f t="shared" si="0"/>
        <v>305</v>
      </c>
      <c r="C29" s="120">
        <v>159</v>
      </c>
      <c r="D29" s="120">
        <v>130</v>
      </c>
      <c r="E29" s="120">
        <v>0</v>
      </c>
      <c r="F29" s="120">
        <v>16</v>
      </c>
      <c r="G29" s="255"/>
      <c r="H29" s="249"/>
      <c r="I29" s="249"/>
      <c r="J29" s="220"/>
    </row>
    <row r="30" spans="1:10" x14ac:dyDescent="0.25">
      <c r="A30" s="179" t="s">
        <v>342</v>
      </c>
      <c r="B30" s="178">
        <f t="shared" si="0"/>
        <v>108</v>
      </c>
      <c r="C30" s="120">
        <v>55</v>
      </c>
      <c r="D30" s="120">
        <v>41</v>
      </c>
      <c r="E30" s="120">
        <v>0</v>
      </c>
      <c r="F30" s="120">
        <v>12</v>
      </c>
      <c r="G30" s="255"/>
      <c r="H30" s="249"/>
      <c r="I30" s="249"/>
      <c r="J30" s="220"/>
    </row>
    <row r="31" spans="1:10" x14ac:dyDescent="0.25">
      <c r="A31" s="179" t="s">
        <v>343</v>
      </c>
      <c r="B31" s="178">
        <f t="shared" si="0"/>
        <v>168</v>
      </c>
      <c r="C31" s="120">
        <v>100</v>
      </c>
      <c r="D31" s="120">
        <v>59</v>
      </c>
      <c r="E31" s="120">
        <v>0</v>
      </c>
      <c r="F31" s="120">
        <v>9</v>
      </c>
      <c r="G31" s="255"/>
      <c r="H31" s="249"/>
      <c r="I31" s="249"/>
      <c r="J31" s="220"/>
    </row>
    <row r="32" spans="1:10" x14ac:dyDescent="0.25">
      <c r="A32" s="179" t="s">
        <v>344</v>
      </c>
      <c r="B32" s="178">
        <f t="shared" si="0"/>
        <v>168</v>
      </c>
      <c r="C32" s="120">
        <v>80</v>
      </c>
      <c r="D32" s="120">
        <v>72</v>
      </c>
      <c r="E32" s="120">
        <v>1</v>
      </c>
      <c r="F32" s="120">
        <v>15</v>
      </c>
      <c r="G32" s="255"/>
      <c r="H32" s="249"/>
      <c r="I32" s="249"/>
      <c r="J32" s="220"/>
    </row>
    <row r="33" spans="1:10" x14ac:dyDescent="0.25">
      <c r="A33" s="179" t="s">
        <v>345</v>
      </c>
      <c r="B33" s="178">
        <f t="shared" si="0"/>
        <v>332</v>
      </c>
      <c r="C33" s="120">
        <v>195</v>
      </c>
      <c r="D33" s="120">
        <v>119</v>
      </c>
      <c r="E33" s="120">
        <v>1</v>
      </c>
      <c r="F33" s="120">
        <v>17</v>
      </c>
      <c r="G33" s="255"/>
      <c r="H33" s="249"/>
      <c r="I33" s="249"/>
      <c r="J33" s="220"/>
    </row>
    <row r="34" spans="1:10" x14ac:dyDescent="0.25">
      <c r="A34" s="179" t="s">
        <v>346</v>
      </c>
      <c r="B34" s="178">
        <f t="shared" si="0"/>
        <v>325</v>
      </c>
      <c r="C34" s="120">
        <v>209</v>
      </c>
      <c r="D34" s="120">
        <v>96</v>
      </c>
      <c r="E34" s="120">
        <v>0</v>
      </c>
      <c r="F34" s="120">
        <v>20</v>
      </c>
      <c r="G34" s="255"/>
      <c r="H34" s="249"/>
      <c r="I34" s="249"/>
      <c r="J34" s="220"/>
    </row>
    <row r="35" spans="1:10" x14ac:dyDescent="0.25">
      <c r="A35" s="179" t="s">
        <v>313</v>
      </c>
      <c r="B35" s="178">
        <f t="shared" si="0"/>
        <v>112</v>
      </c>
      <c r="C35" s="120">
        <v>80</v>
      </c>
      <c r="D35" s="120">
        <v>24</v>
      </c>
      <c r="E35" s="120">
        <v>0</v>
      </c>
      <c r="F35" s="120">
        <v>8</v>
      </c>
      <c r="G35" s="255"/>
      <c r="H35" s="249"/>
      <c r="I35" s="249"/>
      <c r="J35" s="220"/>
    </row>
    <row r="36" spans="1:10" x14ac:dyDescent="0.25">
      <c r="A36" s="179" t="s">
        <v>347</v>
      </c>
      <c r="B36" s="178">
        <f t="shared" si="0"/>
        <v>368</v>
      </c>
      <c r="C36" s="120">
        <v>233</v>
      </c>
      <c r="D36" s="120">
        <v>123</v>
      </c>
      <c r="E36" s="120">
        <v>0</v>
      </c>
      <c r="F36" s="120">
        <v>12</v>
      </c>
      <c r="G36" s="255"/>
      <c r="H36" s="249"/>
      <c r="I36" s="249"/>
      <c r="J36" s="220"/>
    </row>
    <row r="37" spans="1:10" x14ac:dyDescent="0.25">
      <c r="A37" s="179" t="s">
        <v>348</v>
      </c>
      <c r="B37" s="178">
        <f t="shared" si="0"/>
        <v>302</v>
      </c>
      <c r="C37" s="120">
        <v>159</v>
      </c>
      <c r="D37" s="120">
        <v>115</v>
      </c>
      <c r="E37" s="120">
        <v>0</v>
      </c>
      <c r="F37" s="120">
        <v>28</v>
      </c>
      <c r="G37" s="255"/>
      <c r="H37" s="249"/>
      <c r="I37" s="249"/>
      <c r="J37" s="220"/>
    </row>
    <row r="38" spans="1:10" x14ac:dyDescent="0.25">
      <c r="A38" s="179" t="s">
        <v>349</v>
      </c>
      <c r="B38" s="178">
        <f t="shared" si="0"/>
        <v>227</v>
      </c>
      <c r="C38" s="120">
        <v>148</v>
      </c>
      <c r="D38" s="120">
        <v>64</v>
      </c>
      <c r="E38" s="120">
        <v>0</v>
      </c>
      <c r="F38" s="120">
        <v>15</v>
      </c>
      <c r="G38" s="255"/>
      <c r="H38" s="249"/>
      <c r="I38" s="249"/>
      <c r="J38" s="220"/>
    </row>
    <row r="39" spans="1:10" x14ac:dyDescent="0.25">
      <c r="A39" s="179" t="s">
        <v>350</v>
      </c>
      <c r="B39" s="178">
        <f t="shared" si="0"/>
        <v>410</v>
      </c>
      <c r="C39" s="120">
        <v>235</v>
      </c>
      <c r="D39" s="120">
        <v>160</v>
      </c>
      <c r="E39" s="120">
        <v>0</v>
      </c>
      <c r="F39" s="120">
        <v>15</v>
      </c>
      <c r="G39" s="255"/>
      <c r="H39" s="249"/>
      <c r="I39" s="249"/>
      <c r="J39" s="220"/>
    </row>
    <row r="40" spans="1:10" x14ac:dyDescent="0.25">
      <c r="A40" s="179" t="s">
        <v>351</v>
      </c>
      <c r="B40" s="178">
        <f t="shared" si="0"/>
        <v>118</v>
      </c>
      <c r="C40" s="120">
        <v>73</v>
      </c>
      <c r="D40" s="120">
        <v>41</v>
      </c>
      <c r="E40" s="120">
        <v>0</v>
      </c>
      <c r="F40" s="120">
        <v>4</v>
      </c>
      <c r="G40" s="255"/>
      <c r="H40" s="249"/>
      <c r="I40" s="249"/>
      <c r="J40" s="220"/>
    </row>
    <row r="41" spans="1:10" x14ac:dyDescent="0.25">
      <c r="A41" s="179" t="s">
        <v>352</v>
      </c>
      <c r="B41" s="178">
        <f t="shared" si="0"/>
        <v>72</v>
      </c>
      <c r="C41" s="120">
        <v>49</v>
      </c>
      <c r="D41" s="120">
        <v>23</v>
      </c>
      <c r="E41" s="120">
        <v>0</v>
      </c>
      <c r="F41" s="120">
        <v>0</v>
      </c>
      <c r="G41" s="255"/>
      <c r="H41" s="249"/>
      <c r="I41" s="249"/>
      <c r="J41" s="220"/>
    </row>
    <row r="42" spans="1:10" x14ac:dyDescent="0.25">
      <c r="A42" s="179" t="s">
        <v>353</v>
      </c>
      <c r="B42" s="178">
        <f t="shared" si="0"/>
        <v>249</v>
      </c>
      <c r="C42" s="120">
        <v>138</v>
      </c>
      <c r="D42" s="120">
        <v>98</v>
      </c>
      <c r="E42" s="120">
        <v>0</v>
      </c>
      <c r="F42" s="120">
        <v>13</v>
      </c>
      <c r="G42" s="255"/>
      <c r="H42" s="249"/>
      <c r="I42" s="249"/>
      <c r="J42" s="220"/>
    </row>
    <row r="43" spans="1:10" x14ac:dyDescent="0.25">
      <c r="A43" s="179" t="s">
        <v>354</v>
      </c>
      <c r="B43" s="178">
        <f t="shared" si="0"/>
        <v>209</v>
      </c>
      <c r="C43" s="120">
        <v>95</v>
      </c>
      <c r="D43" s="120">
        <v>101</v>
      </c>
      <c r="E43" s="120">
        <v>0</v>
      </c>
      <c r="F43" s="120">
        <v>13</v>
      </c>
      <c r="G43" s="255"/>
      <c r="H43" s="249"/>
      <c r="I43" s="249"/>
      <c r="J43" s="220"/>
    </row>
    <row r="44" spans="1:10" x14ac:dyDescent="0.25">
      <c r="A44" s="179" t="s">
        <v>355</v>
      </c>
      <c r="B44" s="178">
        <f t="shared" si="0"/>
        <v>175</v>
      </c>
      <c r="C44" s="120">
        <v>93</v>
      </c>
      <c r="D44" s="120">
        <v>73</v>
      </c>
      <c r="E44" s="120">
        <v>0</v>
      </c>
      <c r="F44" s="120">
        <v>9</v>
      </c>
      <c r="G44" s="255"/>
      <c r="H44" s="249"/>
      <c r="I44" s="249"/>
      <c r="J44" s="220"/>
    </row>
    <row r="45" spans="1:10" x14ac:dyDescent="0.25">
      <c r="A45" s="179" t="s">
        <v>356</v>
      </c>
      <c r="B45" s="178">
        <f t="shared" si="0"/>
        <v>19</v>
      </c>
      <c r="C45" s="120">
        <v>10</v>
      </c>
      <c r="D45" s="120">
        <v>8</v>
      </c>
      <c r="E45" s="120">
        <v>0</v>
      </c>
      <c r="F45" s="120">
        <v>1</v>
      </c>
      <c r="G45" s="255"/>
      <c r="H45" s="249"/>
      <c r="I45" s="249"/>
      <c r="J45" s="220"/>
    </row>
    <row r="46" spans="1:10" x14ac:dyDescent="0.25">
      <c r="A46" s="179" t="s">
        <v>357</v>
      </c>
      <c r="B46" s="178">
        <f t="shared" si="0"/>
        <v>335</v>
      </c>
      <c r="C46" s="120">
        <v>200</v>
      </c>
      <c r="D46" s="120">
        <v>122</v>
      </c>
      <c r="E46" s="120">
        <v>0</v>
      </c>
      <c r="F46" s="120">
        <v>13</v>
      </c>
      <c r="G46" s="255"/>
      <c r="H46" s="249"/>
      <c r="I46" s="249"/>
      <c r="J46" s="220"/>
    </row>
    <row r="47" spans="1:10" x14ac:dyDescent="0.25">
      <c r="A47" s="179" t="s">
        <v>358</v>
      </c>
      <c r="B47" s="178">
        <f t="shared" si="0"/>
        <v>387</v>
      </c>
      <c r="C47" s="120">
        <v>193</v>
      </c>
      <c r="D47" s="120">
        <v>174</v>
      </c>
      <c r="E47" s="120">
        <v>0</v>
      </c>
      <c r="F47" s="120">
        <v>20</v>
      </c>
      <c r="G47" s="255"/>
      <c r="H47" s="249"/>
      <c r="I47" s="249"/>
      <c r="J47" s="220"/>
    </row>
    <row r="48" spans="1:10" x14ac:dyDescent="0.25">
      <c r="A48" s="179" t="s">
        <v>359</v>
      </c>
      <c r="B48" s="178">
        <f t="shared" si="0"/>
        <v>153</v>
      </c>
      <c r="C48" s="120">
        <v>83</v>
      </c>
      <c r="D48" s="120">
        <v>65</v>
      </c>
      <c r="E48" s="120">
        <v>0</v>
      </c>
      <c r="F48" s="120">
        <v>5</v>
      </c>
      <c r="G48" s="255"/>
      <c r="H48" s="249"/>
      <c r="I48" s="249"/>
      <c r="J48" s="220"/>
    </row>
    <row r="49" spans="1:10" x14ac:dyDescent="0.25">
      <c r="A49" s="179" t="s">
        <v>272</v>
      </c>
      <c r="B49" s="178">
        <f t="shared" si="0"/>
        <v>472</v>
      </c>
      <c r="C49" s="120">
        <v>241</v>
      </c>
      <c r="D49" s="120">
        <v>203</v>
      </c>
      <c r="E49" s="120">
        <v>0</v>
      </c>
      <c r="F49" s="120">
        <v>28</v>
      </c>
      <c r="G49" s="255"/>
      <c r="H49" s="249"/>
      <c r="I49" s="249"/>
      <c r="J49" s="220"/>
    </row>
    <row r="50" spans="1:10" x14ac:dyDescent="0.25">
      <c r="A50" s="179" t="s">
        <v>360</v>
      </c>
      <c r="B50" s="178">
        <f t="shared" si="0"/>
        <v>358</v>
      </c>
      <c r="C50" s="120">
        <v>203</v>
      </c>
      <c r="D50" s="120">
        <v>140</v>
      </c>
      <c r="E50" s="120">
        <v>0</v>
      </c>
      <c r="F50" s="120">
        <v>15</v>
      </c>
      <c r="G50" s="255"/>
      <c r="H50" s="249"/>
      <c r="I50" s="249"/>
      <c r="J50" s="220"/>
    </row>
    <row r="51" spans="1:10" x14ac:dyDescent="0.25">
      <c r="A51" s="179" t="s">
        <v>361</v>
      </c>
      <c r="B51" s="178">
        <f t="shared" si="0"/>
        <v>281</v>
      </c>
      <c r="C51" s="120">
        <v>140</v>
      </c>
      <c r="D51" s="120">
        <v>130</v>
      </c>
      <c r="E51" s="120">
        <v>0</v>
      </c>
      <c r="F51" s="120">
        <v>11</v>
      </c>
      <c r="G51" s="255"/>
      <c r="H51" s="249"/>
      <c r="I51" s="249"/>
      <c r="J51" s="220"/>
    </row>
    <row r="52" spans="1:10" x14ac:dyDescent="0.25">
      <c r="A52" s="179" t="s">
        <v>362</v>
      </c>
      <c r="B52" s="178">
        <f t="shared" si="0"/>
        <v>389</v>
      </c>
      <c r="C52" s="120">
        <v>201</v>
      </c>
      <c r="D52" s="120">
        <v>163</v>
      </c>
      <c r="E52" s="120">
        <v>0</v>
      </c>
      <c r="F52" s="120">
        <v>25</v>
      </c>
      <c r="G52" s="255"/>
      <c r="H52" s="249"/>
      <c r="I52" s="249"/>
      <c r="J52" s="220"/>
    </row>
    <row r="53" spans="1:10" x14ac:dyDescent="0.25">
      <c r="A53" s="179" t="s">
        <v>363</v>
      </c>
      <c r="B53" s="178">
        <f t="shared" si="0"/>
        <v>395</v>
      </c>
      <c r="C53" s="120">
        <v>209</v>
      </c>
      <c r="D53" s="120">
        <v>166</v>
      </c>
      <c r="E53" s="120">
        <v>1</v>
      </c>
      <c r="F53" s="120">
        <v>19</v>
      </c>
      <c r="G53" s="255"/>
      <c r="H53" s="249"/>
      <c r="I53" s="249"/>
      <c r="J53" s="220"/>
    </row>
    <row r="54" spans="1:10" x14ac:dyDescent="0.25">
      <c r="A54" s="179" t="s">
        <v>364</v>
      </c>
      <c r="B54" s="178">
        <f t="shared" si="0"/>
        <v>497</v>
      </c>
      <c r="C54" s="120">
        <v>286</v>
      </c>
      <c r="D54" s="120">
        <v>195</v>
      </c>
      <c r="E54" s="120">
        <v>0</v>
      </c>
      <c r="F54" s="120">
        <v>16</v>
      </c>
      <c r="G54" s="255"/>
      <c r="H54" s="249"/>
      <c r="I54" s="249"/>
      <c r="J54" s="220"/>
    </row>
    <row r="55" spans="1:10" x14ac:dyDescent="0.25">
      <c r="A55" s="179" t="s">
        <v>365</v>
      </c>
      <c r="B55" s="178">
        <f t="shared" si="0"/>
        <v>320</v>
      </c>
      <c r="C55" s="120">
        <v>159</v>
      </c>
      <c r="D55" s="120">
        <v>148</v>
      </c>
      <c r="E55" s="120">
        <v>0</v>
      </c>
      <c r="F55" s="120">
        <v>13</v>
      </c>
      <c r="G55" s="255"/>
      <c r="H55" s="249"/>
      <c r="I55" s="249"/>
      <c r="J55" s="220"/>
    </row>
    <row r="56" spans="1:10" x14ac:dyDescent="0.25">
      <c r="A56" s="179" t="s">
        <v>366</v>
      </c>
      <c r="B56" s="178">
        <f t="shared" si="0"/>
        <v>122</v>
      </c>
      <c r="C56" s="120">
        <v>71</v>
      </c>
      <c r="D56" s="120">
        <v>43</v>
      </c>
      <c r="E56" s="120">
        <v>0</v>
      </c>
      <c r="F56" s="120">
        <v>8</v>
      </c>
      <c r="G56" s="255"/>
      <c r="H56" s="249"/>
      <c r="I56" s="249"/>
      <c r="J56" s="220"/>
    </row>
    <row r="57" spans="1:10" x14ac:dyDescent="0.25">
      <c r="A57" s="35"/>
      <c r="B57" s="34"/>
      <c r="C57" s="34"/>
      <c r="D57" s="34"/>
      <c r="E57" s="32"/>
      <c r="F57" s="16"/>
      <c r="G57" s="255"/>
      <c r="H57" s="249"/>
      <c r="I57" s="249"/>
    </row>
    <row r="58" spans="1:10" ht="123.75" customHeight="1" x14ac:dyDescent="0.25">
      <c r="A58" s="320" t="s">
        <v>417</v>
      </c>
      <c r="B58" s="30" t="s">
        <v>315</v>
      </c>
      <c r="C58" s="29" t="s">
        <v>316</v>
      </c>
      <c r="D58" s="29" t="s">
        <v>415</v>
      </c>
      <c r="E58" s="29" t="s">
        <v>141</v>
      </c>
      <c r="F58" s="29" t="s">
        <v>142</v>
      </c>
      <c r="G58" s="220"/>
      <c r="H58" s="220"/>
      <c r="I58" s="220"/>
    </row>
    <row r="59" spans="1:10" x14ac:dyDescent="0.25">
      <c r="A59" s="28" t="s">
        <v>317</v>
      </c>
      <c r="B59" s="11"/>
      <c r="C59" s="14"/>
      <c r="D59" s="14"/>
      <c r="E59" s="14"/>
      <c r="F59" s="37"/>
      <c r="G59" s="220"/>
      <c r="H59" s="220"/>
      <c r="I59" s="220"/>
    </row>
    <row r="60" spans="1:10" x14ac:dyDescent="0.25">
      <c r="A60" s="180" t="s">
        <v>367</v>
      </c>
      <c r="B60" s="178">
        <f>SUM(C60+D60+E60+F60)</f>
        <v>126</v>
      </c>
      <c r="C60" s="120">
        <v>67</v>
      </c>
      <c r="D60" s="120">
        <v>54</v>
      </c>
      <c r="E60" s="120">
        <v>0</v>
      </c>
      <c r="F60" s="120">
        <v>5</v>
      </c>
      <c r="G60" s="255"/>
      <c r="H60" s="249"/>
      <c r="I60" s="220"/>
    </row>
    <row r="61" spans="1:10" x14ac:dyDescent="0.25">
      <c r="A61" s="180" t="s">
        <v>368</v>
      </c>
      <c r="B61" s="178">
        <f t="shared" ref="B61:B108" si="1">SUM(C61+D61+E61+F61)</f>
        <v>266</v>
      </c>
      <c r="C61" s="120">
        <v>136</v>
      </c>
      <c r="D61" s="120">
        <v>115</v>
      </c>
      <c r="E61" s="120">
        <v>0</v>
      </c>
      <c r="F61" s="120">
        <v>15</v>
      </c>
      <c r="G61" s="255"/>
      <c r="H61" s="249"/>
      <c r="I61" s="220"/>
    </row>
    <row r="62" spans="1:10" x14ac:dyDescent="0.25">
      <c r="A62" s="180" t="s">
        <v>369</v>
      </c>
      <c r="B62" s="178">
        <f t="shared" si="1"/>
        <v>311</v>
      </c>
      <c r="C62" s="120">
        <v>218</v>
      </c>
      <c r="D62" s="120">
        <v>78</v>
      </c>
      <c r="E62" s="120">
        <v>0</v>
      </c>
      <c r="F62" s="120">
        <v>15</v>
      </c>
      <c r="G62" s="255"/>
      <c r="H62" s="249"/>
      <c r="I62" s="220"/>
    </row>
    <row r="63" spans="1:10" x14ac:dyDescent="0.25">
      <c r="A63" s="180" t="s">
        <v>370</v>
      </c>
      <c r="B63" s="178">
        <f t="shared" si="1"/>
        <v>66</v>
      </c>
      <c r="C63" s="120">
        <v>36</v>
      </c>
      <c r="D63" s="120">
        <v>23</v>
      </c>
      <c r="E63" s="120">
        <v>0</v>
      </c>
      <c r="F63" s="120">
        <v>7</v>
      </c>
      <c r="G63" s="255"/>
      <c r="H63" s="249"/>
      <c r="I63" s="220"/>
    </row>
    <row r="64" spans="1:10" x14ac:dyDescent="0.25">
      <c r="A64" s="180" t="s">
        <v>371</v>
      </c>
      <c r="B64" s="178">
        <f t="shared" si="1"/>
        <v>277</v>
      </c>
      <c r="C64" s="120">
        <v>149</v>
      </c>
      <c r="D64" s="120">
        <v>118</v>
      </c>
      <c r="E64" s="120">
        <v>0</v>
      </c>
      <c r="F64" s="120">
        <v>10</v>
      </c>
      <c r="G64" s="255"/>
      <c r="H64" s="249"/>
      <c r="I64" s="103"/>
    </row>
    <row r="65" spans="1:9" x14ac:dyDescent="0.25">
      <c r="A65" s="180" t="s">
        <v>372</v>
      </c>
      <c r="B65" s="178">
        <f t="shared" si="1"/>
        <v>467</v>
      </c>
      <c r="C65" s="120">
        <v>268</v>
      </c>
      <c r="D65" s="120">
        <v>180</v>
      </c>
      <c r="E65" s="120">
        <v>0</v>
      </c>
      <c r="F65" s="120">
        <v>19</v>
      </c>
      <c r="G65" s="255"/>
      <c r="H65" s="249"/>
      <c r="I65" s="103"/>
    </row>
    <row r="66" spans="1:9" x14ac:dyDescent="0.25">
      <c r="A66" s="180" t="s">
        <v>373</v>
      </c>
      <c r="B66" s="178">
        <f t="shared" si="1"/>
        <v>189</v>
      </c>
      <c r="C66" s="120">
        <v>109</v>
      </c>
      <c r="D66" s="120">
        <v>62</v>
      </c>
      <c r="E66" s="120">
        <v>0</v>
      </c>
      <c r="F66" s="120">
        <v>18</v>
      </c>
      <c r="G66" s="255"/>
      <c r="H66" s="249"/>
      <c r="I66" s="103"/>
    </row>
    <row r="67" spans="1:9" x14ac:dyDescent="0.25">
      <c r="A67" s="180" t="s">
        <v>374</v>
      </c>
      <c r="B67" s="178">
        <f t="shared" si="1"/>
        <v>109</v>
      </c>
      <c r="C67" s="120">
        <v>57</v>
      </c>
      <c r="D67" s="120">
        <v>47</v>
      </c>
      <c r="E67" s="120">
        <v>0</v>
      </c>
      <c r="F67" s="120">
        <v>5</v>
      </c>
      <c r="G67" s="255"/>
      <c r="H67" s="249"/>
      <c r="I67" s="103"/>
    </row>
    <row r="68" spans="1:9" x14ac:dyDescent="0.25">
      <c r="A68" s="180" t="s">
        <v>375</v>
      </c>
      <c r="B68" s="178">
        <f t="shared" si="1"/>
        <v>105</v>
      </c>
      <c r="C68" s="120">
        <v>69</v>
      </c>
      <c r="D68" s="120">
        <v>26</v>
      </c>
      <c r="E68" s="120">
        <v>0</v>
      </c>
      <c r="F68" s="120">
        <v>10</v>
      </c>
      <c r="G68" s="255"/>
      <c r="H68" s="249"/>
      <c r="I68" s="103"/>
    </row>
    <row r="69" spans="1:9" x14ac:dyDescent="0.25">
      <c r="A69" s="180" t="s">
        <v>376</v>
      </c>
      <c r="B69" s="178">
        <f t="shared" si="1"/>
        <v>11</v>
      </c>
      <c r="C69" s="120">
        <v>5</v>
      </c>
      <c r="D69" s="120">
        <v>5</v>
      </c>
      <c r="E69" s="120">
        <v>0</v>
      </c>
      <c r="F69" s="120">
        <v>1</v>
      </c>
      <c r="G69" s="255"/>
      <c r="H69" s="249"/>
      <c r="I69" s="103"/>
    </row>
    <row r="70" spans="1:9" x14ac:dyDescent="0.25">
      <c r="A70" s="180" t="s">
        <v>377</v>
      </c>
      <c r="B70" s="178">
        <f t="shared" si="1"/>
        <v>410</v>
      </c>
      <c r="C70" s="120">
        <v>263</v>
      </c>
      <c r="D70" s="120">
        <v>130</v>
      </c>
      <c r="E70" s="120">
        <v>0</v>
      </c>
      <c r="F70" s="120">
        <v>17</v>
      </c>
      <c r="G70" s="255"/>
      <c r="H70" s="249"/>
      <c r="I70" s="103"/>
    </row>
    <row r="71" spans="1:9" x14ac:dyDescent="0.25">
      <c r="A71" s="180" t="s">
        <v>378</v>
      </c>
      <c r="B71" s="178">
        <f t="shared" si="1"/>
        <v>379</v>
      </c>
      <c r="C71" s="120">
        <v>234</v>
      </c>
      <c r="D71" s="120">
        <v>132</v>
      </c>
      <c r="E71" s="120">
        <v>0</v>
      </c>
      <c r="F71" s="120">
        <v>13</v>
      </c>
      <c r="G71" s="255"/>
      <c r="H71" s="249"/>
      <c r="I71" s="103"/>
    </row>
    <row r="72" spans="1:9" x14ac:dyDescent="0.25">
      <c r="A72" s="180" t="s">
        <v>379</v>
      </c>
      <c r="B72" s="178">
        <f t="shared" si="1"/>
        <v>340</v>
      </c>
      <c r="C72" s="120">
        <v>185</v>
      </c>
      <c r="D72" s="120">
        <v>126</v>
      </c>
      <c r="E72" s="120">
        <v>0</v>
      </c>
      <c r="F72" s="120">
        <v>29</v>
      </c>
      <c r="G72" s="255"/>
      <c r="H72" s="249"/>
      <c r="I72" s="103"/>
    </row>
    <row r="73" spans="1:9" x14ac:dyDescent="0.25">
      <c r="A73" s="180" t="s">
        <v>380</v>
      </c>
      <c r="B73" s="178">
        <f t="shared" si="1"/>
        <v>193</v>
      </c>
      <c r="C73" s="120">
        <v>117</v>
      </c>
      <c r="D73" s="120">
        <v>68</v>
      </c>
      <c r="E73" s="120">
        <v>0</v>
      </c>
      <c r="F73" s="120">
        <v>8</v>
      </c>
      <c r="G73" s="255"/>
      <c r="H73" s="249"/>
      <c r="I73" s="103"/>
    </row>
    <row r="74" spans="1:9" x14ac:dyDescent="0.25">
      <c r="A74" s="180" t="s">
        <v>381</v>
      </c>
      <c r="B74" s="178">
        <f t="shared" si="1"/>
        <v>290</v>
      </c>
      <c r="C74" s="120">
        <v>165</v>
      </c>
      <c r="D74" s="120">
        <v>111</v>
      </c>
      <c r="E74" s="120">
        <v>0</v>
      </c>
      <c r="F74" s="120">
        <v>14</v>
      </c>
      <c r="G74" s="255"/>
      <c r="H74" s="249"/>
      <c r="I74" s="103"/>
    </row>
    <row r="75" spans="1:9" x14ac:dyDescent="0.25">
      <c r="A75" s="180" t="s">
        <v>382</v>
      </c>
      <c r="B75" s="178">
        <f t="shared" si="1"/>
        <v>358</v>
      </c>
      <c r="C75" s="120">
        <v>200</v>
      </c>
      <c r="D75" s="120">
        <v>144</v>
      </c>
      <c r="E75" s="120">
        <v>0</v>
      </c>
      <c r="F75" s="120">
        <v>14</v>
      </c>
      <c r="G75" s="255"/>
      <c r="H75" s="249"/>
      <c r="I75" s="103"/>
    </row>
    <row r="76" spans="1:9" x14ac:dyDescent="0.25">
      <c r="A76" s="180" t="s">
        <v>383</v>
      </c>
      <c r="B76" s="178">
        <f t="shared" si="1"/>
        <v>279</v>
      </c>
      <c r="C76" s="120">
        <v>158</v>
      </c>
      <c r="D76" s="120">
        <v>103</v>
      </c>
      <c r="E76" s="120">
        <v>0</v>
      </c>
      <c r="F76" s="120">
        <v>18</v>
      </c>
      <c r="G76" s="255"/>
      <c r="H76" s="249"/>
      <c r="I76" s="103"/>
    </row>
    <row r="77" spans="1:9" x14ac:dyDescent="0.25">
      <c r="A77" s="180" t="s">
        <v>384</v>
      </c>
      <c r="B77" s="178">
        <f t="shared" si="1"/>
        <v>138</v>
      </c>
      <c r="C77" s="120">
        <v>75</v>
      </c>
      <c r="D77" s="120">
        <v>53</v>
      </c>
      <c r="E77" s="120">
        <v>0</v>
      </c>
      <c r="F77" s="120">
        <v>10</v>
      </c>
      <c r="G77" s="255"/>
      <c r="H77" s="249"/>
      <c r="I77" s="103"/>
    </row>
    <row r="78" spans="1:9" x14ac:dyDescent="0.25">
      <c r="A78" s="180" t="s">
        <v>385</v>
      </c>
      <c r="B78" s="178">
        <f t="shared" si="1"/>
        <v>253</v>
      </c>
      <c r="C78" s="120">
        <v>135</v>
      </c>
      <c r="D78" s="120">
        <v>108</v>
      </c>
      <c r="E78" s="120">
        <v>0</v>
      </c>
      <c r="F78" s="120">
        <v>10</v>
      </c>
      <c r="G78" s="255"/>
      <c r="H78" s="249"/>
      <c r="I78" s="103"/>
    </row>
    <row r="79" spans="1:9" x14ac:dyDescent="0.25">
      <c r="A79" s="180" t="s">
        <v>386</v>
      </c>
      <c r="B79" s="178">
        <f t="shared" si="1"/>
        <v>437</v>
      </c>
      <c r="C79" s="120">
        <v>247</v>
      </c>
      <c r="D79" s="120">
        <v>169</v>
      </c>
      <c r="E79" s="120">
        <v>0</v>
      </c>
      <c r="F79" s="120">
        <v>21</v>
      </c>
      <c r="G79" s="255"/>
      <c r="H79" s="249"/>
      <c r="I79" s="103"/>
    </row>
    <row r="80" spans="1:9" x14ac:dyDescent="0.25">
      <c r="A80" s="180" t="s">
        <v>387</v>
      </c>
      <c r="B80" s="178">
        <f t="shared" si="1"/>
        <v>247</v>
      </c>
      <c r="C80" s="120">
        <v>142</v>
      </c>
      <c r="D80" s="120">
        <v>92</v>
      </c>
      <c r="E80" s="120">
        <v>0</v>
      </c>
      <c r="F80" s="120">
        <v>13</v>
      </c>
      <c r="G80" s="255"/>
      <c r="H80" s="249"/>
      <c r="I80" s="103"/>
    </row>
    <row r="81" spans="1:9" x14ac:dyDescent="0.25">
      <c r="A81" s="180" t="s">
        <v>388</v>
      </c>
      <c r="B81" s="178">
        <f t="shared" si="1"/>
        <v>322</v>
      </c>
      <c r="C81" s="120">
        <v>204</v>
      </c>
      <c r="D81" s="120">
        <v>105</v>
      </c>
      <c r="E81" s="120">
        <v>0</v>
      </c>
      <c r="F81" s="120">
        <v>13</v>
      </c>
      <c r="G81" s="255"/>
      <c r="H81" s="249"/>
      <c r="I81" s="103"/>
    </row>
    <row r="82" spans="1:9" x14ac:dyDescent="0.25">
      <c r="A82" s="180" t="s">
        <v>389</v>
      </c>
      <c r="B82" s="178">
        <f t="shared" si="1"/>
        <v>273</v>
      </c>
      <c r="C82" s="120">
        <v>148</v>
      </c>
      <c r="D82" s="120">
        <v>112</v>
      </c>
      <c r="E82" s="120">
        <v>0</v>
      </c>
      <c r="F82" s="120">
        <v>13</v>
      </c>
      <c r="G82" s="255"/>
      <c r="H82" s="249"/>
      <c r="I82" s="103"/>
    </row>
    <row r="83" spans="1:9" x14ac:dyDescent="0.25">
      <c r="A83" s="180" t="s">
        <v>390</v>
      </c>
      <c r="B83" s="178">
        <f t="shared" si="1"/>
        <v>237</v>
      </c>
      <c r="C83" s="120">
        <v>118</v>
      </c>
      <c r="D83" s="120">
        <v>108</v>
      </c>
      <c r="E83" s="120">
        <v>0</v>
      </c>
      <c r="F83" s="120">
        <v>11</v>
      </c>
      <c r="G83" s="255"/>
      <c r="H83" s="249"/>
      <c r="I83" s="103"/>
    </row>
    <row r="84" spans="1:9" x14ac:dyDescent="0.25">
      <c r="A84" s="180" t="s">
        <v>391</v>
      </c>
      <c r="B84" s="178">
        <f t="shared" si="1"/>
        <v>242</v>
      </c>
      <c r="C84" s="120">
        <v>138</v>
      </c>
      <c r="D84" s="120">
        <v>95</v>
      </c>
      <c r="E84" s="120">
        <v>0</v>
      </c>
      <c r="F84" s="120">
        <v>9</v>
      </c>
      <c r="G84" s="255"/>
      <c r="H84" s="249"/>
      <c r="I84" s="103"/>
    </row>
    <row r="85" spans="1:9" x14ac:dyDescent="0.25">
      <c r="A85" s="180" t="s">
        <v>392</v>
      </c>
      <c r="B85" s="178">
        <f t="shared" si="1"/>
        <v>538</v>
      </c>
      <c r="C85" s="120">
        <v>316</v>
      </c>
      <c r="D85" s="120">
        <v>195</v>
      </c>
      <c r="E85" s="120">
        <v>0</v>
      </c>
      <c r="F85" s="120">
        <v>27</v>
      </c>
      <c r="G85" s="255"/>
      <c r="H85" s="249"/>
      <c r="I85" s="103"/>
    </row>
    <row r="86" spans="1:9" x14ac:dyDescent="0.25">
      <c r="A86" s="180" t="s">
        <v>393</v>
      </c>
      <c r="B86" s="178">
        <f t="shared" si="1"/>
        <v>350</v>
      </c>
      <c r="C86" s="120">
        <v>219</v>
      </c>
      <c r="D86" s="120">
        <v>106</v>
      </c>
      <c r="E86" s="120">
        <v>1</v>
      </c>
      <c r="F86" s="120">
        <v>24</v>
      </c>
      <c r="G86" s="255"/>
      <c r="H86" s="249"/>
      <c r="I86" s="103"/>
    </row>
    <row r="87" spans="1:9" x14ac:dyDescent="0.25">
      <c r="A87" s="180" t="s">
        <v>394</v>
      </c>
      <c r="B87" s="178">
        <f t="shared" si="1"/>
        <v>459</v>
      </c>
      <c r="C87" s="120">
        <v>288</v>
      </c>
      <c r="D87" s="120">
        <v>145</v>
      </c>
      <c r="E87" s="120">
        <v>0</v>
      </c>
      <c r="F87" s="120">
        <v>26</v>
      </c>
      <c r="G87" s="255"/>
      <c r="H87" s="249"/>
      <c r="I87" s="103"/>
    </row>
    <row r="88" spans="1:9" x14ac:dyDescent="0.25">
      <c r="A88" s="180" t="s">
        <v>395</v>
      </c>
      <c r="B88" s="178">
        <f t="shared" si="1"/>
        <v>558</v>
      </c>
      <c r="C88" s="120">
        <v>356</v>
      </c>
      <c r="D88" s="120">
        <v>177</v>
      </c>
      <c r="E88" s="120">
        <v>0</v>
      </c>
      <c r="F88" s="120">
        <v>25</v>
      </c>
      <c r="G88" s="255"/>
      <c r="H88" s="249"/>
      <c r="I88" s="103"/>
    </row>
    <row r="89" spans="1:9" x14ac:dyDescent="0.25">
      <c r="A89" s="180" t="s">
        <v>396</v>
      </c>
      <c r="B89" s="178">
        <f t="shared" si="1"/>
        <v>396</v>
      </c>
      <c r="C89" s="120">
        <v>237</v>
      </c>
      <c r="D89" s="120">
        <v>144</v>
      </c>
      <c r="E89" s="120">
        <v>0</v>
      </c>
      <c r="F89" s="120">
        <v>15</v>
      </c>
      <c r="G89" s="255"/>
      <c r="H89" s="249"/>
      <c r="I89" s="103"/>
    </row>
    <row r="90" spans="1:9" x14ac:dyDescent="0.25">
      <c r="A90" s="180" t="s">
        <v>397</v>
      </c>
      <c r="B90" s="178">
        <f t="shared" si="1"/>
        <v>146</v>
      </c>
      <c r="C90" s="120">
        <v>86</v>
      </c>
      <c r="D90" s="120">
        <v>56</v>
      </c>
      <c r="E90" s="120">
        <v>0</v>
      </c>
      <c r="F90" s="120">
        <v>4</v>
      </c>
      <c r="G90" s="255"/>
      <c r="H90" s="249"/>
      <c r="I90" s="103"/>
    </row>
    <row r="91" spans="1:9" x14ac:dyDescent="0.25">
      <c r="A91" s="180" t="s">
        <v>398</v>
      </c>
      <c r="B91" s="178">
        <f t="shared" si="1"/>
        <v>449</v>
      </c>
      <c r="C91" s="120">
        <v>239</v>
      </c>
      <c r="D91" s="120">
        <v>192</v>
      </c>
      <c r="E91" s="120">
        <v>0</v>
      </c>
      <c r="F91" s="120">
        <v>18</v>
      </c>
      <c r="G91" s="255"/>
      <c r="H91" s="249"/>
      <c r="I91" s="103"/>
    </row>
    <row r="92" spans="1:9" x14ac:dyDescent="0.25">
      <c r="A92" s="180" t="s">
        <v>399</v>
      </c>
      <c r="B92" s="178">
        <f t="shared" si="1"/>
        <v>371</v>
      </c>
      <c r="C92" s="120">
        <v>198</v>
      </c>
      <c r="D92" s="120">
        <v>150</v>
      </c>
      <c r="E92" s="120">
        <v>0</v>
      </c>
      <c r="F92" s="120">
        <v>23</v>
      </c>
      <c r="G92" s="255"/>
      <c r="H92" s="249"/>
      <c r="I92" s="103"/>
    </row>
    <row r="93" spans="1:9" x14ac:dyDescent="0.25">
      <c r="A93" s="180" t="s">
        <v>400</v>
      </c>
      <c r="B93" s="178">
        <f t="shared" si="1"/>
        <v>312</v>
      </c>
      <c r="C93" s="120">
        <v>178</v>
      </c>
      <c r="D93" s="120">
        <v>122</v>
      </c>
      <c r="E93" s="120">
        <v>0</v>
      </c>
      <c r="F93" s="120">
        <v>12</v>
      </c>
      <c r="G93" s="255"/>
      <c r="H93" s="249"/>
      <c r="I93" s="103"/>
    </row>
    <row r="94" spans="1:9" x14ac:dyDescent="0.25">
      <c r="A94" s="180" t="s">
        <v>401</v>
      </c>
      <c r="B94" s="178">
        <f t="shared" si="1"/>
        <v>261</v>
      </c>
      <c r="C94" s="120">
        <v>137</v>
      </c>
      <c r="D94" s="120">
        <v>108</v>
      </c>
      <c r="E94" s="120">
        <v>0</v>
      </c>
      <c r="F94" s="120">
        <v>16</v>
      </c>
      <c r="G94" s="255"/>
      <c r="H94" s="249"/>
      <c r="I94" s="103"/>
    </row>
    <row r="95" spans="1:9" x14ac:dyDescent="0.25">
      <c r="A95" s="180" t="s">
        <v>402</v>
      </c>
      <c r="B95" s="178">
        <f t="shared" si="1"/>
        <v>310</v>
      </c>
      <c r="C95" s="120">
        <v>172</v>
      </c>
      <c r="D95" s="120">
        <v>113</v>
      </c>
      <c r="E95" s="120">
        <v>0</v>
      </c>
      <c r="F95" s="120">
        <v>25</v>
      </c>
      <c r="G95" s="255"/>
      <c r="H95" s="249"/>
      <c r="I95" s="103"/>
    </row>
    <row r="96" spans="1:9" x14ac:dyDescent="0.25">
      <c r="A96" s="180" t="s">
        <v>403</v>
      </c>
      <c r="B96" s="178">
        <f t="shared" si="1"/>
        <v>217</v>
      </c>
      <c r="C96" s="120">
        <v>113</v>
      </c>
      <c r="D96" s="120">
        <v>94</v>
      </c>
      <c r="E96" s="120">
        <v>0</v>
      </c>
      <c r="F96" s="120">
        <v>10</v>
      </c>
      <c r="G96" s="255"/>
      <c r="H96" s="249"/>
      <c r="I96" s="103"/>
    </row>
    <row r="97" spans="1:9" x14ac:dyDescent="0.25">
      <c r="A97" s="180" t="s">
        <v>404</v>
      </c>
      <c r="B97" s="178">
        <f t="shared" si="1"/>
        <v>191</v>
      </c>
      <c r="C97" s="120">
        <v>97</v>
      </c>
      <c r="D97" s="120">
        <v>89</v>
      </c>
      <c r="E97" s="120">
        <v>0</v>
      </c>
      <c r="F97" s="120">
        <v>5</v>
      </c>
      <c r="G97" s="255"/>
      <c r="H97" s="249"/>
      <c r="I97" s="103"/>
    </row>
    <row r="98" spans="1:9" x14ac:dyDescent="0.25">
      <c r="A98" s="180" t="s">
        <v>405</v>
      </c>
      <c r="B98" s="178">
        <f t="shared" si="1"/>
        <v>314</v>
      </c>
      <c r="C98" s="120">
        <v>179</v>
      </c>
      <c r="D98" s="120">
        <v>118</v>
      </c>
      <c r="E98" s="120">
        <v>0</v>
      </c>
      <c r="F98" s="120">
        <v>17</v>
      </c>
      <c r="G98" s="255"/>
      <c r="H98" s="249"/>
      <c r="I98" s="103"/>
    </row>
    <row r="99" spans="1:9" x14ac:dyDescent="0.25">
      <c r="A99" s="180" t="s">
        <v>406</v>
      </c>
      <c r="B99" s="178">
        <f t="shared" si="1"/>
        <v>521</v>
      </c>
      <c r="C99" s="120">
        <v>301</v>
      </c>
      <c r="D99" s="120">
        <v>199</v>
      </c>
      <c r="E99" s="120">
        <v>0</v>
      </c>
      <c r="F99" s="120">
        <v>21</v>
      </c>
      <c r="G99" s="255"/>
      <c r="H99" s="249"/>
      <c r="I99" s="103"/>
    </row>
    <row r="100" spans="1:9" x14ac:dyDescent="0.25">
      <c r="A100" s="180" t="s">
        <v>407</v>
      </c>
      <c r="B100" s="178">
        <f t="shared" si="1"/>
        <v>123</v>
      </c>
      <c r="C100" s="120">
        <v>56</v>
      </c>
      <c r="D100" s="120">
        <v>60</v>
      </c>
      <c r="E100" s="120">
        <v>0</v>
      </c>
      <c r="F100" s="120">
        <v>7</v>
      </c>
      <c r="G100" s="255"/>
      <c r="H100" s="249"/>
      <c r="I100" s="103"/>
    </row>
    <row r="101" spans="1:9" x14ac:dyDescent="0.25">
      <c r="A101" s="180" t="s">
        <v>314</v>
      </c>
      <c r="B101" s="178">
        <f t="shared" si="1"/>
        <v>202</v>
      </c>
      <c r="C101" s="120">
        <v>108</v>
      </c>
      <c r="D101" s="120">
        <v>84</v>
      </c>
      <c r="E101" s="120">
        <v>0</v>
      </c>
      <c r="F101" s="120">
        <v>10</v>
      </c>
      <c r="G101" s="255"/>
      <c r="H101" s="249"/>
      <c r="I101" s="103"/>
    </row>
    <row r="102" spans="1:9" x14ac:dyDescent="0.25">
      <c r="A102" s="180" t="s">
        <v>408</v>
      </c>
      <c r="B102" s="178">
        <f t="shared" si="1"/>
        <v>304</v>
      </c>
      <c r="C102" s="120">
        <v>144</v>
      </c>
      <c r="D102" s="120">
        <v>147</v>
      </c>
      <c r="E102" s="120">
        <v>0</v>
      </c>
      <c r="F102" s="120">
        <v>13</v>
      </c>
      <c r="G102" s="255"/>
      <c r="H102" s="249"/>
      <c r="I102" s="103"/>
    </row>
    <row r="103" spans="1:9" x14ac:dyDescent="0.25">
      <c r="A103" s="180" t="s">
        <v>409</v>
      </c>
      <c r="B103" s="178">
        <f t="shared" si="1"/>
        <v>260</v>
      </c>
      <c r="C103" s="120">
        <v>158</v>
      </c>
      <c r="D103" s="120">
        <v>97</v>
      </c>
      <c r="E103" s="120">
        <v>0</v>
      </c>
      <c r="F103" s="120">
        <v>5</v>
      </c>
      <c r="G103" s="255"/>
      <c r="H103" s="249"/>
      <c r="I103" s="103"/>
    </row>
    <row r="104" spans="1:9" x14ac:dyDescent="0.25">
      <c r="A104" s="180" t="s">
        <v>410</v>
      </c>
      <c r="B104" s="178">
        <f t="shared" si="1"/>
        <v>258</v>
      </c>
      <c r="C104" s="120">
        <v>128</v>
      </c>
      <c r="D104" s="120">
        <v>123</v>
      </c>
      <c r="E104" s="120">
        <v>0</v>
      </c>
      <c r="F104" s="120">
        <v>7</v>
      </c>
      <c r="G104" s="255"/>
      <c r="H104" s="249"/>
      <c r="I104" s="103"/>
    </row>
    <row r="105" spans="1:9" x14ac:dyDescent="0.25">
      <c r="A105" s="180" t="s">
        <v>411</v>
      </c>
      <c r="B105" s="178">
        <f t="shared" si="1"/>
        <v>441</v>
      </c>
      <c r="C105" s="120">
        <v>224</v>
      </c>
      <c r="D105" s="120">
        <v>194</v>
      </c>
      <c r="E105" s="120">
        <v>1</v>
      </c>
      <c r="F105" s="120">
        <v>22</v>
      </c>
      <c r="G105" s="255"/>
      <c r="H105" s="249"/>
      <c r="I105" s="103"/>
    </row>
    <row r="106" spans="1:9" x14ac:dyDescent="0.25">
      <c r="A106" s="180" t="s">
        <v>412</v>
      </c>
      <c r="B106" s="178">
        <f t="shared" si="1"/>
        <v>356</v>
      </c>
      <c r="C106" s="120">
        <v>211</v>
      </c>
      <c r="D106" s="120">
        <v>129</v>
      </c>
      <c r="E106" s="120">
        <v>0</v>
      </c>
      <c r="F106" s="120">
        <v>16</v>
      </c>
      <c r="G106" s="255"/>
      <c r="H106" s="249"/>
      <c r="I106" s="103"/>
    </row>
    <row r="107" spans="1:9" x14ac:dyDescent="0.25">
      <c r="A107" s="180" t="s">
        <v>413</v>
      </c>
      <c r="B107" s="178">
        <f t="shared" si="1"/>
        <v>403</v>
      </c>
      <c r="C107" s="120">
        <v>209</v>
      </c>
      <c r="D107" s="120">
        <v>181</v>
      </c>
      <c r="E107" s="120">
        <v>0</v>
      </c>
      <c r="F107" s="120">
        <v>13</v>
      </c>
      <c r="G107" s="255"/>
      <c r="H107" s="249"/>
      <c r="I107" s="103"/>
    </row>
    <row r="108" spans="1:9" x14ac:dyDescent="0.25">
      <c r="A108" s="181" t="s">
        <v>414</v>
      </c>
      <c r="B108" s="178">
        <f t="shared" si="1"/>
        <v>29067</v>
      </c>
      <c r="C108" s="130">
        <f>SUM(C4:C107)</f>
        <v>16370</v>
      </c>
      <c r="D108" s="130">
        <f>SUM(D4:D107)</f>
        <v>11187</v>
      </c>
      <c r="E108" s="130">
        <f>SUM(E4:E107)</f>
        <v>5</v>
      </c>
      <c r="F108" s="130">
        <f>SUM(F4:F107)</f>
        <v>1505</v>
      </c>
      <c r="G108" s="256"/>
      <c r="H108" s="256"/>
      <c r="I108" s="103"/>
    </row>
    <row r="109" spans="1:9" x14ac:dyDescent="0.25">
      <c r="G109" s="103"/>
      <c r="H109" s="103"/>
      <c r="I109" s="103"/>
    </row>
    <row r="110" spans="1:9" x14ac:dyDescent="0.25">
      <c r="G110" s="103"/>
      <c r="H110" s="103"/>
      <c r="I110" s="103"/>
    </row>
  </sheetData>
  <pageMargins left="0.45" right="0.45" top="0.75" bottom="0.5" header="0.3" footer="0.3"/>
  <pageSetup paperSize="5" orientation="portrait" r:id="rId1"/>
  <headerFooter>
    <oddHeader>&amp;C&amp;"-,Bold"&amp;16 2017 General Election
November 7, 2017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8"/>
  <sheetViews>
    <sheetView view="pageLayout" zoomScale="115" zoomScaleNormal="100" zoomScalePageLayoutView="115" workbookViewId="0">
      <selection activeCell="A2" sqref="A2"/>
    </sheetView>
  </sheetViews>
  <sheetFormatPr defaultRowHeight="15" x14ac:dyDescent="0.25"/>
  <cols>
    <col min="1" max="1" width="19.28515625" customWidth="1"/>
    <col min="2" max="13" width="5.7109375" customWidth="1"/>
  </cols>
  <sheetData>
    <row r="2" spans="1:15" ht="91.5" customHeight="1" x14ac:dyDescent="0.25">
      <c r="A2" s="19" t="s">
        <v>422</v>
      </c>
      <c r="B2" s="20" t="s">
        <v>1</v>
      </c>
      <c r="C2" s="20" t="s">
        <v>420</v>
      </c>
      <c r="D2" s="20" t="s">
        <v>420</v>
      </c>
      <c r="E2" s="20" t="s">
        <v>420</v>
      </c>
      <c r="F2" s="20" t="s">
        <v>420</v>
      </c>
      <c r="G2" s="20" t="s">
        <v>421</v>
      </c>
      <c r="H2" s="20" t="s">
        <v>741</v>
      </c>
      <c r="I2" s="20" t="s">
        <v>421</v>
      </c>
      <c r="J2" s="20" t="s">
        <v>421</v>
      </c>
      <c r="K2" s="20" t="s">
        <v>3</v>
      </c>
      <c r="L2" s="20" t="s">
        <v>141</v>
      </c>
      <c r="M2" s="20" t="s">
        <v>142</v>
      </c>
    </row>
    <row r="3" spans="1:15" ht="24.75" customHeight="1" x14ac:dyDescent="0.25">
      <c r="A3" s="43" t="s">
        <v>4</v>
      </c>
      <c r="B3" s="44"/>
      <c r="C3" s="49" t="s">
        <v>5</v>
      </c>
      <c r="D3" s="51" t="s">
        <v>6</v>
      </c>
      <c r="E3" s="44" t="s">
        <v>9</v>
      </c>
      <c r="F3" s="44" t="s">
        <v>23</v>
      </c>
      <c r="G3" s="49" t="s">
        <v>5</v>
      </c>
      <c r="H3" s="252" t="s">
        <v>7</v>
      </c>
      <c r="I3" s="52" t="s">
        <v>8</v>
      </c>
      <c r="J3" s="253" t="s">
        <v>10</v>
      </c>
      <c r="K3" s="44" t="s">
        <v>11</v>
      </c>
      <c r="L3" s="44"/>
      <c r="M3" s="45"/>
    </row>
    <row r="4" spans="1:15" x14ac:dyDescent="0.25">
      <c r="A4" s="40" t="s">
        <v>239</v>
      </c>
      <c r="B4" s="114">
        <f>SUM(C4+G4+K4+L4+M4)</f>
        <v>342</v>
      </c>
      <c r="C4" s="121">
        <f>SUM(D4+E4+F4)</f>
        <v>105</v>
      </c>
      <c r="D4" s="251">
        <v>78</v>
      </c>
      <c r="E4" s="258">
        <v>23</v>
      </c>
      <c r="F4" s="120">
        <v>4</v>
      </c>
      <c r="G4" s="121">
        <f>SUM(H4+I4+J4)</f>
        <v>216</v>
      </c>
      <c r="H4" s="120">
        <v>155</v>
      </c>
      <c r="I4" s="120">
        <v>45</v>
      </c>
      <c r="J4" s="258">
        <v>16</v>
      </c>
      <c r="K4" s="120">
        <v>0</v>
      </c>
      <c r="L4" s="120">
        <v>1</v>
      </c>
      <c r="M4" s="120">
        <v>20</v>
      </c>
      <c r="N4" s="249"/>
    </row>
    <row r="5" spans="1:15" x14ac:dyDescent="0.25">
      <c r="A5" s="40" t="s">
        <v>240</v>
      </c>
      <c r="B5" s="114">
        <f t="shared" ref="B5:B56" si="0">SUM(C5+G5+K5+L5+M5)</f>
        <v>515</v>
      </c>
      <c r="C5" s="121">
        <f t="shared" ref="C5:C56" si="1">SUM(D5+E5+F5)</f>
        <v>148</v>
      </c>
      <c r="D5" s="251">
        <v>133</v>
      </c>
      <c r="E5" s="258">
        <v>11</v>
      </c>
      <c r="F5" s="120">
        <v>4</v>
      </c>
      <c r="G5" s="121">
        <f t="shared" ref="G5:G56" si="2">SUM(H5+I5+J5)</f>
        <v>340</v>
      </c>
      <c r="H5" s="120">
        <v>268</v>
      </c>
      <c r="I5" s="120">
        <v>51</v>
      </c>
      <c r="J5" s="258">
        <v>21</v>
      </c>
      <c r="K5" s="120">
        <v>0</v>
      </c>
      <c r="L5" s="120">
        <v>1</v>
      </c>
      <c r="M5" s="120">
        <v>26</v>
      </c>
      <c r="N5" s="249"/>
      <c r="O5" s="71"/>
    </row>
    <row r="6" spans="1:15" x14ac:dyDescent="0.25">
      <c r="A6" s="40" t="s">
        <v>241</v>
      </c>
      <c r="B6" s="114">
        <f t="shared" si="0"/>
        <v>447</v>
      </c>
      <c r="C6" s="121">
        <f t="shared" si="1"/>
        <v>132</v>
      </c>
      <c r="D6" s="251">
        <v>125</v>
      </c>
      <c r="E6" s="258">
        <v>5</v>
      </c>
      <c r="F6" s="120">
        <v>2</v>
      </c>
      <c r="G6" s="121">
        <f t="shared" si="2"/>
        <v>280</v>
      </c>
      <c r="H6" s="120">
        <v>213</v>
      </c>
      <c r="I6" s="120">
        <v>53</v>
      </c>
      <c r="J6" s="258">
        <v>14</v>
      </c>
      <c r="K6" s="120">
        <v>1</v>
      </c>
      <c r="L6" s="120">
        <v>0</v>
      </c>
      <c r="M6" s="120">
        <v>34</v>
      </c>
      <c r="N6" s="249"/>
      <c r="O6" s="71"/>
    </row>
    <row r="7" spans="1:15" x14ac:dyDescent="0.25">
      <c r="A7" s="40" t="s">
        <v>242</v>
      </c>
      <c r="B7" s="114">
        <f t="shared" si="0"/>
        <v>476</v>
      </c>
      <c r="C7" s="121">
        <f t="shared" si="1"/>
        <v>131</v>
      </c>
      <c r="D7" s="251">
        <v>115</v>
      </c>
      <c r="E7" s="258">
        <v>12</v>
      </c>
      <c r="F7" s="120">
        <v>4</v>
      </c>
      <c r="G7" s="121">
        <f t="shared" si="2"/>
        <v>307</v>
      </c>
      <c r="H7" s="120">
        <v>245</v>
      </c>
      <c r="I7" s="120">
        <v>49</v>
      </c>
      <c r="J7" s="258">
        <v>13</v>
      </c>
      <c r="K7" s="120">
        <v>0</v>
      </c>
      <c r="L7" s="120">
        <v>2</v>
      </c>
      <c r="M7" s="120">
        <v>36</v>
      </c>
      <c r="N7" s="249"/>
      <c r="O7" s="71"/>
    </row>
    <row r="8" spans="1:15" x14ac:dyDescent="0.25">
      <c r="A8" s="40" t="s">
        <v>243</v>
      </c>
      <c r="B8" s="114">
        <f t="shared" si="0"/>
        <v>215</v>
      </c>
      <c r="C8" s="121">
        <f t="shared" si="1"/>
        <v>61</v>
      </c>
      <c r="D8" s="251">
        <v>56</v>
      </c>
      <c r="E8" s="258">
        <v>3</v>
      </c>
      <c r="F8" s="120">
        <v>2</v>
      </c>
      <c r="G8" s="121">
        <f t="shared" si="2"/>
        <v>147</v>
      </c>
      <c r="H8" s="120">
        <v>117</v>
      </c>
      <c r="I8" s="120">
        <v>26</v>
      </c>
      <c r="J8" s="258">
        <v>4</v>
      </c>
      <c r="K8" s="120">
        <v>0</v>
      </c>
      <c r="L8" s="120">
        <v>1</v>
      </c>
      <c r="M8" s="120">
        <v>6</v>
      </c>
      <c r="N8" s="249"/>
      <c r="O8" s="71"/>
    </row>
    <row r="9" spans="1:15" x14ac:dyDescent="0.25">
      <c r="A9" s="40" t="s">
        <v>244</v>
      </c>
      <c r="B9" s="114">
        <f t="shared" si="0"/>
        <v>302</v>
      </c>
      <c r="C9" s="121">
        <f t="shared" si="1"/>
        <v>69</v>
      </c>
      <c r="D9" s="251">
        <v>60</v>
      </c>
      <c r="E9" s="258">
        <v>7</v>
      </c>
      <c r="F9" s="120">
        <v>2</v>
      </c>
      <c r="G9" s="121">
        <f t="shared" si="2"/>
        <v>214</v>
      </c>
      <c r="H9" s="120">
        <v>169</v>
      </c>
      <c r="I9" s="120">
        <v>32</v>
      </c>
      <c r="J9" s="258">
        <v>13</v>
      </c>
      <c r="K9" s="120">
        <v>0</v>
      </c>
      <c r="L9" s="120">
        <v>1</v>
      </c>
      <c r="M9" s="120">
        <v>18</v>
      </c>
      <c r="N9" s="249"/>
      <c r="O9" s="71"/>
    </row>
    <row r="10" spans="1:15" x14ac:dyDescent="0.25">
      <c r="A10" s="40" t="s">
        <v>245</v>
      </c>
      <c r="B10" s="114">
        <f t="shared" si="0"/>
        <v>571</v>
      </c>
      <c r="C10" s="121">
        <f t="shared" si="1"/>
        <v>146</v>
      </c>
      <c r="D10" s="251">
        <v>128</v>
      </c>
      <c r="E10" s="258">
        <v>13</v>
      </c>
      <c r="F10" s="120">
        <v>5</v>
      </c>
      <c r="G10" s="121">
        <f t="shared" si="2"/>
        <v>380</v>
      </c>
      <c r="H10" s="120">
        <v>298</v>
      </c>
      <c r="I10" s="120">
        <v>61</v>
      </c>
      <c r="J10" s="258">
        <v>21</v>
      </c>
      <c r="K10" s="120">
        <v>0</v>
      </c>
      <c r="L10" s="120">
        <v>0</v>
      </c>
      <c r="M10" s="120">
        <v>45</v>
      </c>
      <c r="N10" s="249"/>
      <c r="O10" s="71"/>
    </row>
    <row r="11" spans="1:15" x14ac:dyDescent="0.25">
      <c r="A11" s="40" t="s">
        <v>246</v>
      </c>
      <c r="B11" s="114">
        <f t="shared" si="0"/>
        <v>550</v>
      </c>
      <c r="C11" s="121">
        <f t="shared" si="1"/>
        <v>158</v>
      </c>
      <c r="D11" s="251">
        <v>139</v>
      </c>
      <c r="E11" s="258">
        <v>18</v>
      </c>
      <c r="F11" s="120">
        <v>1</v>
      </c>
      <c r="G11" s="121">
        <f t="shared" si="2"/>
        <v>342</v>
      </c>
      <c r="H11" s="120">
        <v>267</v>
      </c>
      <c r="I11" s="120">
        <v>63</v>
      </c>
      <c r="J11" s="258">
        <v>12</v>
      </c>
      <c r="K11" s="120">
        <v>1</v>
      </c>
      <c r="L11" s="120">
        <v>0</v>
      </c>
      <c r="M11" s="120">
        <v>49</v>
      </c>
      <c r="N11" s="249"/>
      <c r="O11" s="71"/>
    </row>
    <row r="12" spans="1:15" x14ac:dyDescent="0.25">
      <c r="A12" s="40" t="s">
        <v>247</v>
      </c>
      <c r="B12" s="114">
        <f t="shared" si="0"/>
        <v>483</v>
      </c>
      <c r="C12" s="121">
        <f t="shared" si="1"/>
        <v>138</v>
      </c>
      <c r="D12" s="251">
        <v>122</v>
      </c>
      <c r="E12" s="258">
        <v>12</v>
      </c>
      <c r="F12" s="120">
        <v>4</v>
      </c>
      <c r="G12" s="121">
        <f t="shared" si="2"/>
        <v>310</v>
      </c>
      <c r="H12" s="120">
        <v>244</v>
      </c>
      <c r="I12" s="120">
        <v>49</v>
      </c>
      <c r="J12" s="258">
        <v>17</v>
      </c>
      <c r="K12" s="120">
        <v>1</v>
      </c>
      <c r="L12" s="120">
        <v>1</v>
      </c>
      <c r="M12" s="120">
        <v>33</v>
      </c>
      <c r="N12" s="249"/>
      <c r="O12" s="71"/>
    </row>
    <row r="13" spans="1:15" x14ac:dyDescent="0.25">
      <c r="A13" s="40" t="s">
        <v>248</v>
      </c>
      <c r="B13" s="114">
        <f t="shared" si="0"/>
        <v>426</v>
      </c>
      <c r="C13" s="121">
        <f t="shared" si="1"/>
        <v>182</v>
      </c>
      <c r="D13" s="251">
        <v>162</v>
      </c>
      <c r="E13" s="258">
        <v>19</v>
      </c>
      <c r="F13" s="120">
        <v>1</v>
      </c>
      <c r="G13" s="121">
        <f t="shared" si="2"/>
        <v>229</v>
      </c>
      <c r="H13" s="120">
        <v>181</v>
      </c>
      <c r="I13" s="120">
        <v>31</v>
      </c>
      <c r="J13" s="258">
        <v>17</v>
      </c>
      <c r="K13" s="120">
        <v>0</v>
      </c>
      <c r="L13" s="120">
        <v>0</v>
      </c>
      <c r="M13" s="120">
        <v>15</v>
      </c>
      <c r="N13" s="249"/>
      <c r="O13" s="71"/>
    </row>
    <row r="14" spans="1:15" x14ac:dyDescent="0.25">
      <c r="A14" s="40" t="s">
        <v>249</v>
      </c>
      <c r="B14" s="114">
        <f t="shared" si="0"/>
        <v>303</v>
      </c>
      <c r="C14" s="121">
        <f t="shared" si="1"/>
        <v>107</v>
      </c>
      <c r="D14" s="251">
        <v>99</v>
      </c>
      <c r="E14" s="258">
        <v>6</v>
      </c>
      <c r="F14" s="120">
        <v>2</v>
      </c>
      <c r="G14" s="121">
        <f t="shared" si="2"/>
        <v>182</v>
      </c>
      <c r="H14" s="120">
        <v>152</v>
      </c>
      <c r="I14" s="120">
        <v>17</v>
      </c>
      <c r="J14" s="258">
        <v>13</v>
      </c>
      <c r="K14" s="120">
        <v>0</v>
      </c>
      <c r="L14" s="120">
        <v>0</v>
      </c>
      <c r="M14" s="120">
        <v>14</v>
      </c>
      <c r="N14" s="249"/>
      <c r="O14" s="71"/>
    </row>
    <row r="15" spans="1:15" x14ac:dyDescent="0.25">
      <c r="A15" s="40" t="s">
        <v>250</v>
      </c>
      <c r="B15" s="114">
        <f t="shared" si="0"/>
        <v>330</v>
      </c>
      <c r="C15" s="121">
        <f t="shared" si="1"/>
        <v>151</v>
      </c>
      <c r="D15" s="251">
        <v>141</v>
      </c>
      <c r="E15" s="258">
        <v>8</v>
      </c>
      <c r="F15" s="120">
        <v>2</v>
      </c>
      <c r="G15" s="121">
        <f t="shared" si="2"/>
        <v>171</v>
      </c>
      <c r="H15" s="120">
        <v>135</v>
      </c>
      <c r="I15" s="120">
        <v>27</v>
      </c>
      <c r="J15" s="258">
        <v>9</v>
      </c>
      <c r="K15" s="120">
        <v>0</v>
      </c>
      <c r="L15" s="120">
        <v>0</v>
      </c>
      <c r="M15" s="120">
        <v>8</v>
      </c>
      <c r="N15" s="249"/>
      <c r="O15" s="71"/>
    </row>
    <row r="16" spans="1:15" x14ac:dyDescent="0.25">
      <c r="A16" s="40" t="s">
        <v>251</v>
      </c>
      <c r="B16" s="114">
        <f t="shared" si="0"/>
        <v>85</v>
      </c>
      <c r="C16" s="121">
        <f t="shared" si="1"/>
        <v>18</v>
      </c>
      <c r="D16" s="251">
        <v>13</v>
      </c>
      <c r="E16" s="258">
        <v>4</v>
      </c>
      <c r="F16" s="120">
        <v>1</v>
      </c>
      <c r="G16" s="121">
        <f t="shared" si="2"/>
        <v>66</v>
      </c>
      <c r="H16" s="120">
        <v>42</v>
      </c>
      <c r="I16" s="120">
        <v>20</v>
      </c>
      <c r="J16" s="258">
        <v>4</v>
      </c>
      <c r="K16" s="120">
        <v>0</v>
      </c>
      <c r="L16" s="120">
        <v>0</v>
      </c>
      <c r="M16" s="120">
        <v>1</v>
      </c>
      <c r="N16" s="249"/>
      <c r="O16" s="71"/>
    </row>
    <row r="17" spans="1:15" x14ac:dyDescent="0.25">
      <c r="A17" s="40" t="s">
        <v>252</v>
      </c>
      <c r="B17" s="114">
        <f t="shared" si="0"/>
        <v>225</v>
      </c>
      <c r="C17" s="121">
        <f t="shared" si="1"/>
        <v>56</v>
      </c>
      <c r="D17" s="251">
        <v>49</v>
      </c>
      <c r="E17" s="258">
        <v>7</v>
      </c>
      <c r="F17" s="120">
        <v>0</v>
      </c>
      <c r="G17" s="121">
        <f t="shared" si="2"/>
        <v>150</v>
      </c>
      <c r="H17" s="120">
        <v>115</v>
      </c>
      <c r="I17" s="120">
        <v>29</v>
      </c>
      <c r="J17" s="258">
        <v>6</v>
      </c>
      <c r="K17" s="120">
        <v>0</v>
      </c>
      <c r="L17" s="120">
        <v>1</v>
      </c>
      <c r="M17" s="120">
        <v>18</v>
      </c>
      <c r="N17" s="249"/>
      <c r="O17" s="71"/>
    </row>
    <row r="18" spans="1:15" x14ac:dyDescent="0.25">
      <c r="A18" s="40" t="s">
        <v>418</v>
      </c>
      <c r="B18" s="114">
        <f t="shared" si="0"/>
        <v>294</v>
      </c>
      <c r="C18" s="121">
        <f t="shared" si="1"/>
        <v>52</v>
      </c>
      <c r="D18" s="251">
        <v>47</v>
      </c>
      <c r="E18" s="258">
        <v>4</v>
      </c>
      <c r="F18" s="120">
        <v>1</v>
      </c>
      <c r="G18" s="121">
        <f t="shared" si="2"/>
        <v>232</v>
      </c>
      <c r="H18" s="120">
        <v>200</v>
      </c>
      <c r="I18" s="120">
        <v>26</v>
      </c>
      <c r="J18" s="258">
        <v>6</v>
      </c>
      <c r="K18" s="120">
        <v>0</v>
      </c>
      <c r="L18" s="120">
        <v>0</v>
      </c>
      <c r="M18" s="120">
        <v>10</v>
      </c>
      <c r="N18" s="249"/>
      <c r="O18" s="71"/>
    </row>
    <row r="19" spans="1:15" x14ac:dyDescent="0.25">
      <c r="A19" s="40" t="s">
        <v>24</v>
      </c>
      <c r="B19" s="114">
        <f t="shared" si="0"/>
        <v>160</v>
      </c>
      <c r="C19" s="121">
        <f t="shared" si="1"/>
        <v>65</v>
      </c>
      <c r="D19" s="251">
        <v>56</v>
      </c>
      <c r="E19" s="258">
        <v>7</v>
      </c>
      <c r="F19" s="120">
        <v>2</v>
      </c>
      <c r="G19" s="121">
        <f t="shared" si="2"/>
        <v>87</v>
      </c>
      <c r="H19" s="120">
        <v>67</v>
      </c>
      <c r="I19" s="120">
        <v>15</v>
      </c>
      <c r="J19" s="258">
        <v>5</v>
      </c>
      <c r="K19" s="120">
        <v>0</v>
      </c>
      <c r="L19" s="120">
        <v>0</v>
      </c>
      <c r="M19" s="120">
        <v>8</v>
      </c>
      <c r="N19" s="249"/>
      <c r="O19" s="71"/>
    </row>
    <row r="20" spans="1:15" x14ac:dyDescent="0.25">
      <c r="A20" s="40" t="s">
        <v>254</v>
      </c>
      <c r="B20" s="114">
        <f t="shared" si="0"/>
        <v>144</v>
      </c>
      <c r="C20" s="121">
        <f t="shared" si="1"/>
        <v>49</v>
      </c>
      <c r="D20" s="251">
        <v>43</v>
      </c>
      <c r="E20" s="258">
        <v>5</v>
      </c>
      <c r="F20" s="120">
        <v>1</v>
      </c>
      <c r="G20" s="121">
        <f t="shared" si="2"/>
        <v>93</v>
      </c>
      <c r="H20" s="120">
        <v>80</v>
      </c>
      <c r="I20" s="120">
        <v>8</v>
      </c>
      <c r="J20" s="258">
        <v>5</v>
      </c>
      <c r="K20" s="120">
        <v>0</v>
      </c>
      <c r="L20" s="120">
        <v>1</v>
      </c>
      <c r="M20" s="120">
        <v>1</v>
      </c>
      <c r="N20" s="249"/>
      <c r="O20" s="71"/>
    </row>
    <row r="21" spans="1:15" x14ac:dyDescent="0.25">
      <c r="A21" s="40" t="s">
        <v>157</v>
      </c>
      <c r="B21" s="114">
        <f t="shared" si="0"/>
        <v>87</v>
      </c>
      <c r="C21" s="121">
        <f t="shared" si="1"/>
        <v>49</v>
      </c>
      <c r="D21" s="251">
        <v>44</v>
      </c>
      <c r="E21" s="258">
        <v>2</v>
      </c>
      <c r="F21" s="120">
        <v>3</v>
      </c>
      <c r="G21" s="121">
        <f t="shared" si="2"/>
        <v>33</v>
      </c>
      <c r="H21" s="120">
        <v>22</v>
      </c>
      <c r="I21" s="120">
        <v>3</v>
      </c>
      <c r="J21" s="258">
        <v>8</v>
      </c>
      <c r="K21" s="120">
        <v>0</v>
      </c>
      <c r="L21" s="120">
        <v>0</v>
      </c>
      <c r="M21" s="120">
        <v>5</v>
      </c>
      <c r="N21" s="249"/>
      <c r="O21" s="71"/>
    </row>
    <row r="22" spans="1:15" x14ac:dyDescent="0.25">
      <c r="A22" s="40" t="s">
        <v>25</v>
      </c>
      <c r="B22" s="114">
        <f t="shared" si="0"/>
        <v>252</v>
      </c>
      <c r="C22" s="121">
        <f t="shared" si="1"/>
        <v>130</v>
      </c>
      <c r="D22" s="251">
        <v>119</v>
      </c>
      <c r="E22" s="258">
        <v>10</v>
      </c>
      <c r="F22" s="120">
        <v>1</v>
      </c>
      <c r="G22" s="121">
        <f t="shared" si="2"/>
        <v>109</v>
      </c>
      <c r="H22" s="120">
        <v>85</v>
      </c>
      <c r="I22" s="120">
        <v>12</v>
      </c>
      <c r="J22" s="258">
        <v>12</v>
      </c>
      <c r="K22" s="120">
        <v>0</v>
      </c>
      <c r="L22" s="120">
        <v>0</v>
      </c>
      <c r="M22" s="120">
        <v>13</v>
      </c>
      <c r="N22" s="249"/>
      <c r="O22" s="71"/>
    </row>
    <row r="23" spans="1:15" x14ac:dyDescent="0.25">
      <c r="A23" s="40" t="s">
        <v>26</v>
      </c>
      <c r="B23" s="114">
        <f t="shared" si="0"/>
        <v>281</v>
      </c>
      <c r="C23" s="121">
        <f t="shared" si="1"/>
        <v>114</v>
      </c>
      <c r="D23" s="251">
        <v>109</v>
      </c>
      <c r="E23" s="258">
        <v>3</v>
      </c>
      <c r="F23" s="120">
        <v>2</v>
      </c>
      <c r="G23" s="121">
        <f t="shared" si="2"/>
        <v>148</v>
      </c>
      <c r="H23" s="120">
        <v>102</v>
      </c>
      <c r="I23" s="120">
        <v>21</v>
      </c>
      <c r="J23" s="258">
        <v>25</v>
      </c>
      <c r="K23" s="120">
        <v>0</v>
      </c>
      <c r="L23" s="120">
        <v>0</v>
      </c>
      <c r="M23" s="120">
        <v>19</v>
      </c>
      <c r="N23" s="249"/>
      <c r="O23" s="71"/>
    </row>
    <row r="24" spans="1:15" x14ac:dyDescent="0.25">
      <c r="A24" s="40" t="s">
        <v>255</v>
      </c>
      <c r="B24" s="114">
        <f t="shared" si="0"/>
        <v>222</v>
      </c>
      <c r="C24" s="121">
        <f t="shared" si="1"/>
        <v>84</v>
      </c>
      <c r="D24" s="251">
        <v>72</v>
      </c>
      <c r="E24" s="258">
        <v>10</v>
      </c>
      <c r="F24" s="120">
        <v>2</v>
      </c>
      <c r="G24" s="121">
        <f t="shared" si="2"/>
        <v>124</v>
      </c>
      <c r="H24" s="120">
        <v>88</v>
      </c>
      <c r="I24" s="120">
        <v>19</v>
      </c>
      <c r="J24" s="258">
        <v>17</v>
      </c>
      <c r="K24" s="120">
        <v>0</v>
      </c>
      <c r="L24" s="120">
        <v>1</v>
      </c>
      <c r="M24" s="120">
        <v>13</v>
      </c>
      <c r="N24" s="249"/>
      <c r="O24" s="71"/>
    </row>
    <row r="25" spans="1:15" x14ac:dyDescent="0.25">
      <c r="A25" s="40" t="s">
        <v>158</v>
      </c>
      <c r="B25" s="114">
        <f t="shared" si="0"/>
        <v>472</v>
      </c>
      <c r="C25" s="121">
        <f t="shared" si="1"/>
        <v>224</v>
      </c>
      <c r="D25" s="251">
        <v>200</v>
      </c>
      <c r="E25" s="258">
        <v>17</v>
      </c>
      <c r="F25" s="120">
        <v>7</v>
      </c>
      <c r="G25" s="121">
        <f t="shared" si="2"/>
        <v>223</v>
      </c>
      <c r="H25" s="120">
        <v>186</v>
      </c>
      <c r="I25" s="120">
        <v>15</v>
      </c>
      <c r="J25" s="258">
        <v>22</v>
      </c>
      <c r="K25" s="120">
        <v>0</v>
      </c>
      <c r="L25" s="120">
        <v>0</v>
      </c>
      <c r="M25" s="120">
        <v>25</v>
      </c>
      <c r="N25" s="249"/>
      <c r="O25" s="71"/>
    </row>
    <row r="26" spans="1:15" x14ac:dyDescent="0.25">
      <c r="A26" s="40" t="s">
        <v>159</v>
      </c>
      <c r="B26" s="114">
        <f t="shared" si="0"/>
        <v>205</v>
      </c>
      <c r="C26" s="121">
        <f t="shared" si="1"/>
        <v>89</v>
      </c>
      <c r="D26" s="251">
        <v>78</v>
      </c>
      <c r="E26" s="258">
        <v>10</v>
      </c>
      <c r="F26" s="120">
        <v>1</v>
      </c>
      <c r="G26" s="121">
        <f t="shared" si="2"/>
        <v>104</v>
      </c>
      <c r="H26" s="120">
        <v>89</v>
      </c>
      <c r="I26" s="120">
        <v>9</v>
      </c>
      <c r="J26" s="258">
        <v>6</v>
      </c>
      <c r="K26" s="120">
        <v>0</v>
      </c>
      <c r="L26" s="120">
        <v>0</v>
      </c>
      <c r="M26" s="120">
        <v>12</v>
      </c>
      <c r="N26" s="249"/>
      <c r="O26" s="71"/>
    </row>
    <row r="27" spans="1:15" x14ac:dyDescent="0.25">
      <c r="A27" s="40" t="s">
        <v>256</v>
      </c>
      <c r="B27" s="114">
        <f t="shared" si="0"/>
        <v>94</v>
      </c>
      <c r="C27" s="121">
        <f t="shared" si="1"/>
        <v>49</v>
      </c>
      <c r="D27" s="251">
        <v>41</v>
      </c>
      <c r="E27" s="258">
        <v>8</v>
      </c>
      <c r="F27" s="120">
        <v>0</v>
      </c>
      <c r="G27" s="121">
        <f t="shared" si="2"/>
        <v>41</v>
      </c>
      <c r="H27" s="120">
        <v>28</v>
      </c>
      <c r="I27" s="120">
        <v>6</v>
      </c>
      <c r="J27" s="258">
        <v>7</v>
      </c>
      <c r="K27" s="120">
        <v>0</v>
      </c>
      <c r="L27" s="120">
        <v>1</v>
      </c>
      <c r="M27" s="120">
        <v>3</v>
      </c>
      <c r="N27" s="249"/>
      <c r="O27" s="71"/>
    </row>
    <row r="28" spans="1:15" x14ac:dyDescent="0.25">
      <c r="A28" s="40" t="s">
        <v>161</v>
      </c>
      <c r="B28" s="114">
        <f t="shared" si="0"/>
        <v>145</v>
      </c>
      <c r="C28" s="121">
        <f t="shared" si="1"/>
        <v>67</v>
      </c>
      <c r="D28" s="251">
        <v>61</v>
      </c>
      <c r="E28" s="258">
        <v>5</v>
      </c>
      <c r="F28" s="120">
        <v>1</v>
      </c>
      <c r="G28" s="121">
        <f t="shared" si="2"/>
        <v>72</v>
      </c>
      <c r="H28" s="120">
        <v>50</v>
      </c>
      <c r="I28" s="120">
        <v>14</v>
      </c>
      <c r="J28" s="258">
        <v>8</v>
      </c>
      <c r="K28" s="120">
        <v>0</v>
      </c>
      <c r="L28" s="120">
        <v>0</v>
      </c>
      <c r="M28" s="120">
        <v>6</v>
      </c>
      <c r="N28" s="249"/>
      <c r="O28" s="71"/>
    </row>
    <row r="29" spans="1:15" x14ac:dyDescent="0.25">
      <c r="A29" s="40" t="s">
        <v>27</v>
      </c>
      <c r="B29" s="114">
        <f t="shared" si="0"/>
        <v>305</v>
      </c>
      <c r="C29" s="121">
        <f t="shared" si="1"/>
        <v>118</v>
      </c>
      <c r="D29" s="251">
        <v>105</v>
      </c>
      <c r="E29" s="258">
        <v>7</v>
      </c>
      <c r="F29" s="120">
        <v>6</v>
      </c>
      <c r="G29" s="121">
        <f t="shared" si="2"/>
        <v>169</v>
      </c>
      <c r="H29" s="120">
        <v>133</v>
      </c>
      <c r="I29" s="120">
        <v>24</v>
      </c>
      <c r="J29" s="258">
        <v>12</v>
      </c>
      <c r="K29" s="120">
        <v>0</v>
      </c>
      <c r="L29" s="120">
        <v>0</v>
      </c>
      <c r="M29" s="120">
        <v>18</v>
      </c>
      <c r="N29" s="249"/>
      <c r="O29" s="71"/>
    </row>
    <row r="30" spans="1:15" x14ac:dyDescent="0.25">
      <c r="A30" s="40" t="s">
        <v>28</v>
      </c>
      <c r="B30" s="114">
        <f t="shared" si="0"/>
        <v>108</v>
      </c>
      <c r="C30" s="121">
        <f t="shared" si="1"/>
        <v>58</v>
      </c>
      <c r="D30" s="251">
        <v>54</v>
      </c>
      <c r="E30" s="258">
        <v>3</v>
      </c>
      <c r="F30" s="120">
        <v>1</v>
      </c>
      <c r="G30" s="121">
        <f t="shared" si="2"/>
        <v>41</v>
      </c>
      <c r="H30" s="120">
        <v>30</v>
      </c>
      <c r="I30" s="120">
        <v>5</v>
      </c>
      <c r="J30" s="258">
        <v>6</v>
      </c>
      <c r="K30" s="120">
        <v>0</v>
      </c>
      <c r="L30" s="120">
        <v>1</v>
      </c>
      <c r="M30" s="120">
        <v>8</v>
      </c>
      <c r="N30" s="249"/>
      <c r="O30" s="71"/>
    </row>
    <row r="31" spans="1:15" x14ac:dyDescent="0.25">
      <c r="A31" s="40" t="s">
        <v>29</v>
      </c>
      <c r="B31" s="114">
        <f t="shared" si="0"/>
        <v>168</v>
      </c>
      <c r="C31" s="121">
        <f t="shared" si="1"/>
        <v>75</v>
      </c>
      <c r="D31" s="251">
        <v>64</v>
      </c>
      <c r="E31" s="258">
        <v>9</v>
      </c>
      <c r="F31" s="120">
        <v>2</v>
      </c>
      <c r="G31" s="121">
        <f t="shared" si="2"/>
        <v>80</v>
      </c>
      <c r="H31" s="120">
        <v>60</v>
      </c>
      <c r="I31" s="120">
        <v>13</v>
      </c>
      <c r="J31" s="258">
        <v>7</v>
      </c>
      <c r="K31" s="120">
        <v>0</v>
      </c>
      <c r="L31" s="120">
        <v>4</v>
      </c>
      <c r="M31" s="120">
        <v>9</v>
      </c>
      <c r="N31" s="249"/>
      <c r="O31" s="71"/>
    </row>
    <row r="32" spans="1:15" x14ac:dyDescent="0.25">
      <c r="A32" s="40" t="s">
        <v>30</v>
      </c>
      <c r="B32" s="114">
        <f t="shared" si="0"/>
        <v>168</v>
      </c>
      <c r="C32" s="121">
        <f t="shared" si="1"/>
        <v>79</v>
      </c>
      <c r="D32" s="251">
        <v>68</v>
      </c>
      <c r="E32" s="258">
        <v>10</v>
      </c>
      <c r="F32" s="120">
        <v>1</v>
      </c>
      <c r="G32" s="121">
        <f t="shared" si="2"/>
        <v>84</v>
      </c>
      <c r="H32" s="120">
        <v>59</v>
      </c>
      <c r="I32" s="120">
        <v>13</v>
      </c>
      <c r="J32" s="258">
        <v>12</v>
      </c>
      <c r="K32" s="120">
        <v>0</v>
      </c>
      <c r="L32" s="120">
        <v>0</v>
      </c>
      <c r="M32" s="120">
        <v>5</v>
      </c>
      <c r="N32" s="249"/>
      <c r="O32" s="71"/>
    </row>
    <row r="33" spans="1:15" x14ac:dyDescent="0.25">
      <c r="A33" s="40" t="s">
        <v>257</v>
      </c>
      <c r="B33" s="114">
        <f t="shared" si="0"/>
        <v>332</v>
      </c>
      <c r="C33" s="121">
        <f t="shared" si="1"/>
        <v>61</v>
      </c>
      <c r="D33" s="251">
        <v>51</v>
      </c>
      <c r="E33" s="258">
        <v>9</v>
      </c>
      <c r="F33" s="120">
        <v>1</v>
      </c>
      <c r="G33" s="121">
        <f t="shared" si="2"/>
        <v>258</v>
      </c>
      <c r="H33" s="120">
        <v>215</v>
      </c>
      <c r="I33" s="120">
        <v>32</v>
      </c>
      <c r="J33" s="258">
        <v>11</v>
      </c>
      <c r="K33" s="120">
        <v>0</v>
      </c>
      <c r="L33" s="120">
        <v>1</v>
      </c>
      <c r="M33" s="120">
        <v>12</v>
      </c>
      <c r="N33" s="249"/>
      <c r="O33" s="71"/>
    </row>
    <row r="34" spans="1:15" x14ac:dyDescent="0.25">
      <c r="A34" s="40" t="s">
        <v>258</v>
      </c>
      <c r="B34" s="114">
        <f t="shared" si="0"/>
        <v>325</v>
      </c>
      <c r="C34" s="121">
        <f t="shared" si="1"/>
        <v>93</v>
      </c>
      <c r="D34" s="251">
        <v>90</v>
      </c>
      <c r="E34" s="258">
        <v>1</v>
      </c>
      <c r="F34" s="120">
        <v>2</v>
      </c>
      <c r="G34" s="121">
        <f t="shared" si="2"/>
        <v>223</v>
      </c>
      <c r="H34" s="120">
        <v>177</v>
      </c>
      <c r="I34" s="120">
        <v>31</v>
      </c>
      <c r="J34" s="258">
        <v>15</v>
      </c>
      <c r="K34" s="120">
        <v>0</v>
      </c>
      <c r="L34" s="120">
        <v>0</v>
      </c>
      <c r="M34" s="120">
        <v>9</v>
      </c>
      <c r="N34" s="249"/>
      <c r="O34" s="71"/>
    </row>
    <row r="35" spans="1:15" s="16" customFormat="1" x14ac:dyDescent="0.25">
      <c r="A35" s="40" t="s">
        <v>313</v>
      </c>
      <c r="B35" s="114">
        <f t="shared" si="0"/>
        <v>112</v>
      </c>
      <c r="C35" s="121">
        <f t="shared" si="1"/>
        <v>23</v>
      </c>
      <c r="D35" s="251">
        <v>21</v>
      </c>
      <c r="E35" s="258">
        <v>0</v>
      </c>
      <c r="F35" s="120">
        <v>2</v>
      </c>
      <c r="G35" s="121">
        <f t="shared" si="2"/>
        <v>83</v>
      </c>
      <c r="H35" s="120">
        <v>73</v>
      </c>
      <c r="I35" s="120">
        <v>4</v>
      </c>
      <c r="J35" s="258">
        <v>6</v>
      </c>
      <c r="K35" s="120">
        <v>0</v>
      </c>
      <c r="L35" s="120">
        <v>0</v>
      </c>
      <c r="M35" s="120">
        <v>6</v>
      </c>
      <c r="N35" s="249"/>
      <c r="O35" s="71"/>
    </row>
    <row r="36" spans="1:15" x14ac:dyDescent="0.25">
      <c r="A36" s="40" t="s">
        <v>259</v>
      </c>
      <c r="B36" s="114">
        <f t="shared" si="0"/>
        <v>368</v>
      </c>
      <c r="C36" s="121">
        <f t="shared" si="1"/>
        <v>106</v>
      </c>
      <c r="D36" s="251">
        <v>92</v>
      </c>
      <c r="E36" s="258">
        <v>10</v>
      </c>
      <c r="F36" s="120">
        <v>4</v>
      </c>
      <c r="G36" s="121">
        <f t="shared" si="2"/>
        <v>244</v>
      </c>
      <c r="H36" s="120">
        <v>200</v>
      </c>
      <c r="I36" s="120">
        <v>32</v>
      </c>
      <c r="J36" s="258">
        <v>12</v>
      </c>
      <c r="K36" s="120">
        <v>0</v>
      </c>
      <c r="L36" s="120">
        <v>0</v>
      </c>
      <c r="M36" s="120">
        <v>18</v>
      </c>
      <c r="N36" s="249"/>
      <c r="O36" s="71"/>
    </row>
    <row r="37" spans="1:15" x14ac:dyDescent="0.25">
      <c r="A37" s="40" t="s">
        <v>260</v>
      </c>
      <c r="B37" s="114">
        <f t="shared" si="0"/>
        <v>302</v>
      </c>
      <c r="C37" s="121">
        <f t="shared" si="1"/>
        <v>133</v>
      </c>
      <c r="D37" s="251">
        <v>117</v>
      </c>
      <c r="E37" s="258">
        <v>15</v>
      </c>
      <c r="F37" s="120">
        <v>1</v>
      </c>
      <c r="G37" s="121">
        <f t="shared" si="2"/>
        <v>130</v>
      </c>
      <c r="H37" s="120">
        <v>94</v>
      </c>
      <c r="I37" s="120">
        <v>25</v>
      </c>
      <c r="J37" s="258">
        <v>11</v>
      </c>
      <c r="K37" s="120">
        <v>0</v>
      </c>
      <c r="L37" s="120">
        <v>2</v>
      </c>
      <c r="M37" s="120">
        <v>37</v>
      </c>
      <c r="N37" s="249"/>
      <c r="O37" s="71"/>
    </row>
    <row r="38" spans="1:15" x14ac:dyDescent="0.25">
      <c r="A38" s="40" t="s">
        <v>261</v>
      </c>
      <c r="B38" s="114">
        <f t="shared" si="0"/>
        <v>227</v>
      </c>
      <c r="C38" s="121">
        <f t="shared" si="1"/>
        <v>81</v>
      </c>
      <c r="D38" s="251">
        <v>73</v>
      </c>
      <c r="E38" s="258">
        <v>7</v>
      </c>
      <c r="F38" s="120">
        <v>1</v>
      </c>
      <c r="G38" s="121">
        <f t="shared" si="2"/>
        <v>133</v>
      </c>
      <c r="H38" s="120">
        <v>99</v>
      </c>
      <c r="I38" s="120">
        <v>20</v>
      </c>
      <c r="J38" s="258">
        <v>14</v>
      </c>
      <c r="K38" s="120">
        <v>0</v>
      </c>
      <c r="L38" s="120">
        <v>0</v>
      </c>
      <c r="M38" s="120">
        <v>13</v>
      </c>
      <c r="N38" s="249"/>
      <c r="O38" s="71"/>
    </row>
    <row r="39" spans="1:15" x14ac:dyDescent="0.25">
      <c r="A39" s="40" t="s">
        <v>262</v>
      </c>
      <c r="B39" s="114">
        <f t="shared" si="0"/>
        <v>410</v>
      </c>
      <c r="C39" s="121">
        <f t="shared" si="1"/>
        <v>143</v>
      </c>
      <c r="D39" s="251">
        <v>135</v>
      </c>
      <c r="E39" s="258">
        <v>7</v>
      </c>
      <c r="F39" s="120">
        <v>1</v>
      </c>
      <c r="G39" s="121">
        <f t="shared" si="2"/>
        <v>252</v>
      </c>
      <c r="H39" s="120">
        <v>194</v>
      </c>
      <c r="I39" s="120">
        <v>36</v>
      </c>
      <c r="J39" s="258">
        <v>22</v>
      </c>
      <c r="K39" s="120">
        <v>0</v>
      </c>
      <c r="L39" s="120">
        <v>0</v>
      </c>
      <c r="M39" s="120">
        <v>15</v>
      </c>
      <c r="N39" s="249"/>
      <c r="O39" s="71"/>
    </row>
    <row r="40" spans="1:15" x14ac:dyDescent="0.25">
      <c r="A40" s="40" t="s">
        <v>263</v>
      </c>
      <c r="B40" s="114">
        <f t="shared" si="0"/>
        <v>118</v>
      </c>
      <c r="C40" s="121">
        <f t="shared" si="1"/>
        <v>42</v>
      </c>
      <c r="D40" s="251">
        <v>36</v>
      </c>
      <c r="E40" s="258">
        <v>5</v>
      </c>
      <c r="F40" s="120">
        <v>1</v>
      </c>
      <c r="G40" s="121">
        <f t="shared" si="2"/>
        <v>66</v>
      </c>
      <c r="H40" s="120">
        <v>47</v>
      </c>
      <c r="I40" s="120">
        <v>14</v>
      </c>
      <c r="J40" s="258">
        <v>5</v>
      </c>
      <c r="K40" s="120">
        <v>0</v>
      </c>
      <c r="L40" s="120">
        <v>0</v>
      </c>
      <c r="M40" s="120">
        <v>10</v>
      </c>
      <c r="N40" s="249"/>
      <c r="O40" s="71"/>
    </row>
    <row r="41" spans="1:15" x14ac:dyDescent="0.25">
      <c r="A41" s="40" t="s">
        <v>419</v>
      </c>
      <c r="B41" s="114">
        <f t="shared" si="0"/>
        <v>72</v>
      </c>
      <c r="C41" s="121">
        <f t="shared" si="1"/>
        <v>25</v>
      </c>
      <c r="D41" s="251">
        <v>22</v>
      </c>
      <c r="E41" s="258">
        <v>2</v>
      </c>
      <c r="F41" s="120">
        <v>1</v>
      </c>
      <c r="G41" s="121">
        <f t="shared" si="2"/>
        <v>46</v>
      </c>
      <c r="H41" s="120">
        <v>32</v>
      </c>
      <c r="I41" s="120">
        <v>13</v>
      </c>
      <c r="J41" s="258">
        <v>1</v>
      </c>
      <c r="K41" s="120">
        <v>0</v>
      </c>
      <c r="L41" s="120">
        <v>0</v>
      </c>
      <c r="M41" s="120">
        <v>1</v>
      </c>
      <c r="N41" s="249"/>
      <c r="O41" s="71"/>
    </row>
    <row r="42" spans="1:15" x14ac:dyDescent="0.25">
      <c r="A42" s="40" t="s">
        <v>265</v>
      </c>
      <c r="B42" s="114">
        <f t="shared" si="0"/>
        <v>249</v>
      </c>
      <c r="C42" s="121">
        <f t="shared" si="1"/>
        <v>105</v>
      </c>
      <c r="D42" s="251">
        <v>94</v>
      </c>
      <c r="E42" s="258">
        <v>9</v>
      </c>
      <c r="F42" s="120">
        <v>2</v>
      </c>
      <c r="G42" s="121">
        <f t="shared" si="2"/>
        <v>130</v>
      </c>
      <c r="H42" s="120">
        <v>109</v>
      </c>
      <c r="I42" s="120">
        <v>14</v>
      </c>
      <c r="J42" s="258">
        <v>7</v>
      </c>
      <c r="K42" s="120">
        <v>0</v>
      </c>
      <c r="L42" s="120">
        <v>0</v>
      </c>
      <c r="M42" s="120">
        <v>14</v>
      </c>
      <c r="N42" s="249"/>
      <c r="O42" s="71"/>
    </row>
    <row r="43" spans="1:15" x14ac:dyDescent="0.25">
      <c r="A43" s="40" t="s">
        <v>266</v>
      </c>
      <c r="B43" s="114">
        <f t="shared" si="0"/>
        <v>209</v>
      </c>
      <c r="C43" s="121">
        <f t="shared" si="1"/>
        <v>51</v>
      </c>
      <c r="D43" s="251">
        <v>43</v>
      </c>
      <c r="E43" s="258">
        <v>7</v>
      </c>
      <c r="F43" s="120">
        <v>1</v>
      </c>
      <c r="G43" s="121">
        <f t="shared" si="2"/>
        <v>142</v>
      </c>
      <c r="H43" s="120">
        <v>106</v>
      </c>
      <c r="I43" s="120">
        <v>27</v>
      </c>
      <c r="J43" s="258">
        <v>9</v>
      </c>
      <c r="K43" s="120">
        <v>0</v>
      </c>
      <c r="L43" s="120">
        <v>1</v>
      </c>
      <c r="M43" s="120">
        <v>15</v>
      </c>
      <c r="N43" s="249"/>
      <c r="O43" s="71"/>
    </row>
    <row r="44" spans="1:15" x14ac:dyDescent="0.25">
      <c r="A44" s="40" t="s">
        <v>267</v>
      </c>
      <c r="B44" s="114">
        <f t="shared" si="0"/>
        <v>175</v>
      </c>
      <c r="C44" s="121">
        <f t="shared" si="1"/>
        <v>63</v>
      </c>
      <c r="D44" s="251">
        <v>57</v>
      </c>
      <c r="E44" s="258">
        <v>5</v>
      </c>
      <c r="F44" s="120">
        <v>1</v>
      </c>
      <c r="G44" s="121">
        <f t="shared" si="2"/>
        <v>103</v>
      </c>
      <c r="H44" s="120">
        <v>81</v>
      </c>
      <c r="I44" s="120">
        <v>21</v>
      </c>
      <c r="J44" s="258">
        <v>1</v>
      </c>
      <c r="K44" s="120">
        <v>0</v>
      </c>
      <c r="L44" s="120">
        <v>0</v>
      </c>
      <c r="M44" s="120">
        <v>9</v>
      </c>
      <c r="N44" s="249"/>
      <c r="O44" s="71"/>
    </row>
    <row r="45" spans="1:15" x14ac:dyDescent="0.25">
      <c r="A45" s="40" t="s">
        <v>268</v>
      </c>
      <c r="B45" s="114">
        <f t="shared" si="0"/>
        <v>19</v>
      </c>
      <c r="C45" s="121">
        <f t="shared" si="1"/>
        <v>3</v>
      </c>
      <c r="D45" s="251">
        <v>3</v>
      </c>
      <c r="E45" s="258">
        <v>0</v>
      </c>
      <c r="F45" s="120">
        <v>0</v>
      </c>
      <c r="G45" s="121">
        <f t="shared" si="2"/>
        <v>13</v>
      </c>
      <c r="H45" s="120">
        <v>10</v>
      </c>
      <c r="I45" s="120">
        <v>3</v>
      </c>
      <c r="J45" s="258">
        <v>0</v>
      </c>
      <c r="K45" s="120">
        <v>0</v>
      </c>
      <c r="L45" s="120">
        <v>0</v>
      </c>
      <c r="M45" s="120">
        <v>3</v>
      </c>
      <c r="N45" s="249"/>
      <c r="O45" s="71"/>
    </row>
    <row r="46" spans="1:15" x14ac:dyDescent="0.25">
      <c r="A46" s="40" t="s">
        <v>269</v>
      </c>
      <c r="B46" s="114">
        <f t="shared" si="0"/>
        <v>335</v>
      </c>
      <c r="C46" s="121">
        <f t="shared" si="1"/>
        <v>102</v>
      </c>
      <c r="D46" s="251">
        <v>91</v>
      </c>
      <c r="E46" s="258">
        <v>8</v>
      </c>
      <c r="F46" s="120">
        <v>3</v>
      </c>
      <c r="G46" s="121">
        <f t="shared" si="2"/>
        <v>218</v>
      </c>
      <c r="H46" s="120">
        <v>179</v>
      </c>
      <c r="I46" s="120">
        <v>31</v>
      </c>
      <c r="J46" s="258">
        <v>8</v>
      </c>
      <c r="K46" s="120">
        <v>1</v>
      </c>
      <c r="L46" s="120">
        <v>0</v>
      </c>
      <c r="M46" s="120">
        <v>14</v>
      </c>
      <c r="N46" s="249"/>
      <c r="O46" s="71"/>
    </row>
    <row r="47" spans="1:15" x14ac:dyDescent="0.25">
      <c r="A47" s="40" t="s">
        <v>270</v>
      </c>
      <c r="B47" s="114">
        <f t="shared" si="0"/>
        <v>387</v>
      </c>
      <c r="C47" s="121">
        <f t="shared" si="1"/>
        <v>117</v>
      </c>
      <c r="D47" s="251">
        <v>105</v>
      </c>
      <c r="E47" s="258">
        <v>10</v>
      </c>
      <c r="F47" s="120">
        <v>2</v>
      </c>
      <c r="G47" s="121">
        <f t="shared" si="2"/>
        <v>236</v>
      </c>
      <c r="H47" s="120">
        <v>195</v>
      </c>
      <c r="I47" s="120">
        <v>31</v>
      </c>
      <c r="J47" s="258">
        <v>10</v>
      </c>
      <c r="K47" s="120">
        <v>0</v>
      </c>
      <c r="L47" s="120">
        <v>3</v>
      </c>
      <c r="M47" s="120">
        <v>31</v>
      </c>
      <c r="N47" s="249"/>
      <c r="O47" s="71"/>
    </row>
    <row r="48" spans="1:15" x14ac:dyDescent="0.25">
      <c r="A48" s="40" t="s">
        <v>271</v>
      </c>
      <c r="B48" s="114">
        <f t="shared" si="0"/>
        <v>153</v>
      </c>
      <c r="C48" s="121">
        <f t="shared" si="1"/>
        <v>41</v>
      </c>
      <c r="D48" s="251">
        <v>35</v>
      </c>
      <c r="E48" s="258">
        <v>6</v>
      </c>
      <c r="F48" s="120">
        <v>0</v>
      </c>
      <c r="G48" s="121">
        <f t="shared" si="2"/>
        <v>105</v>
      </c>
      <c r="H48" s="120">
        <v>84</v>
      </c>
      <c r="I48" s="120">
        <v>18</v>
      </c>
      <c r="J48" s="258">
        <v>3</v>
      </c>
      <c r="K48" s="120">
        <v>0</v>
      </c>
      <c r="L48" s="120">
        <v>0</v>
      </c>
      <c r="M48" s="120">
        <v>7</v>
      </c>
      <c r="N48" s="249"/>
      <c r="O48" s="71"/>
    </row>
    <row r="49" spans="1:15" x14ac:dyDescent="0.25">
      <c r="A49" s="40" t="s">
        <v>272</v>
      </c>
      <c r="B49" s="114">
        <f t="shared" si="0"/>
        <v>472</v>
      </c>
      <c r="C49" s="121">
        <f t="shared" si="1"/>
        <v>102</v>
      </c>
      <c r="D49" s="251">
        <v>90</v>
      </c>
      <c r="E49" s="258">
        <v>9</v>
      </c>
      <c r="F49" s="120">
        <v>3</v>
      </c>
      <c r="G49" s="121">
        <f t="shared" si="2"/>
        <v>346</v>
      </c>
      <c r="H49" s="120">
        <v>289</v>
      </c>
      <c r="I49" s="120">
        <v>46</v>
      </c>
      <c r="J49" s="258">
        <v>11</v>
      </c>
      <c r="K49" s="120">
        <v>0</v>
      </c>
      <c r="L49" s="120">
        <v>3</v>
      </c>
      <c r="M49" s="120">
        <v>21</v>
      </c>
      <c r="N49" s="249"/>
      <c r="O49" s="71"/>
    </row>
    <row r="50" spans="1:15" x14ac:dyDescent="0.25">
      <c r="A50" s="40" t="s">
        <v>273</v>
      </c>
      <c r="B50" s="114">
        <f t="shared" si="0"/>
        <v>358</v>
      </c>
      <c r="C50" s="121">
        <f t="shared" si="1"/>
        <v>82</v>
      </c>
      <c r="D50" s="251">
        <v>68</v>
      </c>
      <c r="E50" s="258">
        <v>9</v>
      </c>
      <c r="F50" s="120">
        <v>5</v>
      </c>
      <c r="G50" s="121">
        <f t="shared" si="2"/>
        <v>268</v>
      </c>
      <c r="H50" s="120">
        <v>200</v>
      </c>
      <c r="I50" s="120">
        <v>48</v>
      </c>
      <c r="J50" s="258">
        <v>20</v>
      </c>
      <c r="K50" s="120">
        <v>0</v>
      </c>
      <c r="L50" s="120">
        <v>0</v>
      </c>
      <c r="M50" s="120">
        <v>8</v>
      </c>
      <c r="N50" s="249"/>
      <c r="O50" s="71"/>
    </row>
    <row r="51" spans="1:15" x14ac:dyDescent="0.25">
      <c r="A51" s="40" t="s">
        <v>274</v>
      </c>
      <c r="B51" s="114">
        <f t="shared" si="0"/>
        <v>281</v>
      </c>
      <c r="C51" s="121">
        <f t="shared" si="1"/>
        <v>57</v>
      </c>
      <c r="D51" s="251">
        <v>47</v>
      </c>
      <c r="E51" s="258">
        <v>10</v>
      </c>
      <c r="F51" s="120">
        <v>0</v>
      </c>
      <c r="G51" s="121">
        <f t="shared" si="2"/>
        <v>213</v>
      </c>
      <c r="H51" s="120">
        <v>154</v>
      </c>
      <c r="I51" s="120">
        <v>40</v>
      </c>
      <c r="J51" s="258">
        <v>19</v>
      </c>
      <c r="K51" s="120">
        <v>0</v>
      </c>
      <c r="L51" s="120">
        <v>0</v>
      </c>
      <c r="M51" s="120">
        <v>11</v>
      </c>
      <c r="N51" s="249"/>
      <c r="O51" s="71"/>
    </row>
    <row r="52" spans="1:15" x14ac:dyDescent="0.25">
      <c r="A52" s="40" t="s">
        <v>275</v>
      </c>
      <c r="B52" s="114">
        <f t="shared" si="0"/>
        <v>389</v>
      </c>
      <c r="C52" s="121">
        <f t="shared" si="1"/>
        <v>72</v>
      </c>
      <c r="D52" s="251">
        <v>57</v>
      </c>
      <c r="E52" s="258">
        <v>12</v>
      </c>
      <c r="F52" s="120">
        <v>3</v>
      </c>
      <c r="G52" s="121">
        <f t="shared" si="2"/>
        <v>303</v>
      </c>
      <c r="H52" s="120">
        <v>220</v>
      </c>
      <c r="I52" s="120">
        <v>60</v>
      </c>
      <c r="J52" s="258">
        <v>23</v>
      </c>
      <c r="K52" s="120">
        <v>0</v>
      </c>
      <c r="L52" s="120">
        <v>0</v>
      </c>
      <c r="M52" s="120">
        <v>14</v>
      </c>
      <c r="N52" s="249"/>
      <c r="O52" s="71"/>
    </row>
    <row r="53" spans="1:15" x14ac:dyDescent="0.25">
      <c r="A53" s="40" t="s">
        <v>276</v>
      </c>
      <c r="B53" s="114">
        <f t="shared" si="0"/>
        <v>395</v>
      </c>
      <c r="C53" s="121">
        <f t="shared" si="1"/>
        <v>87</v>
      </c>
      <c r="D53" s="251">
        <v>75</v>
      </c>
      <c r="E53" s="258">
        <v>9</v>
      </c>
      <c r="F53" s="120">
        <v>3</v>
      </c>
      <c r="G53" s="121">
        <f t="shared" si="2"/>
        <v>295</v>
      </c>
      <c r="H53" s="120">
        <v>216</v>
      </c>
      <c r="I53" s="120">
        <v>61</v>
      </c>
      <c r="J53" s="258">
        <v>18</v>
      </c>
      <c r="K53" s="120">
        <v>0</v>
      </c>
      <c r="L53" s="120">
        <v>1</v>
      </c>
      <c r="M53" s="120">
        <v>12</v>
      </c>
      <c r="N53" s="249"/>
      <c r="O53" s="71"/>
    </row>
    <row r="54" spans="1:15" x14ac:dyDescent="0.25">
      <c r="A54" s="40" t="s">
        <v>277</v>
      </c>
      <c r="B54" s="114">
        <f t="shared" si="0"/>
        <v>497</v>
      </c>
      <c r="C54" s="121">
        <f t="shared" si="1"/>
        <v>109</v>
      </c>
      <c r="D54" s="251">
        <v>93</v>
      </c>
      <c r="E54" s="258">
        <v>11</v>
      </c>
      <c r="F54" s="120">
        <v>5</v>
      </c>
      <c r="G54" s="121">
        <f t="shared" si="2"/>
        <v>373</v>
      </c>
      <c r="H54" s="120">
        <v>273</v>
      </c>
      <c r="I54" s="120">
        <v>73</v>
      </c>
      <c r="J54" s="258">
        <v>27</v>
      </c>
      <c r="K54" s="120">
        <v>0</v>
      </c>
      <c r="L54" s="120">
        <v>0</v>
      </c>
      <c r="M54" s="120">
        <v>15</v>
      </c>
      <c r="N54" s="249"/>
      <c r="O54" s="71"/>
    </row>
    <row r="55" spans="1:15" x14ac:dyDescent="0.25">
      <c r="A55" s="40" t="s">
        <v>278</v>
      </c>
      <c r="B55" s="114">
        <f t="shared" si="0"/>
        <v>320</v>
      </c>
      <c r="C55" s="121">
        <f t="shared" si="1"/>
        <v>118</v>
      </c>
      <c r="D55" s="251">
        <v>105</v>
      </c>
      <c r="E55" s="258">
        <v>9</v>
      </c>
      <c r="F55" s="120">
        <v>4</v>
      </c>
      <c r="G55" s="121">
        <f t="shared" si="2"/>
        <v>190</v>
      </c>
      <c r="H55" s="120">
        <v>158</v>
      </c>
      <c r="I55" s="120">
        <v>25</v>
      </c>
      <c r="J55" s="258">
        <v>7</v>
      </c>
      <c r="K55" s="120">
        <v>0</v>
      </c>
      <c r="L55" s="120">
        <v>0</v>
      </c>
      <c r="M55" s="120">
        <v>12</v>
      </c>
      <c r="N55" s="249"/>
      <c r="O55" s="71"/>
    </row>
    <row r="56" spans="1:15" x14ac:dyDescent="0.25">
      <c r="A56" s="40" t="s">
        <v>279</v>
      </c>
      <c r="B56" s="114">
        <f t="shared" si="0"/>
        <v>122</v>
      </c>
      <c r="C56" s="121">
        <f t="shared" si="1"/>
        <v>34</v>
      </c>
      <c r="D56" s="251">
        <v>32</v>
      </c>
      <c r="E56" s="258">
        <v>2</v>
      </c>
      <c r="F56" s="120">
        <v>0</v>
      </c>
      <c r="G56" s="121">
        <f t="shared" si="2"/>
        <v>79</v>
      </c>
      <c r="H56" s="120">
        <v>69</v>
      </c>
      <c r="I56" s="120">
        <v>9</v>
      </c>
      <c r="J56" s="258">
        <v>1</v>
      </c>
      <c r="K56" s="120">
        <v>0</v>
      </c>
      <c r="L56" s="120">
        <v>0</v>
      </c>
      <c r="M56" s="120">
        <v>9</v>
      </c>
      <c r="N56" s="249"/>
      <c r="O56" s="71"/>
    </row>
    <row r="57" spans="1:15" s="16" customFormat="1" x14ac:dyDescent="0.25">
      <c r="A57" s="46"/>
      <c r="B57" s="48"/>
      <c r="C57" s="50"/>
      <c r="D57" s="50"/>
      <c r="E57" s="50"/>
      <c r="F57" s="53"/>
      <c r="G57" s="47"/>
      <c r="H57" s="50"/>
      <c r="I57" s="50"/>
      <c r="J57" s="50"/>
      <c r="K57" s="50"/>
      <c r="L57" s="50"/>
      <c r="M57" s="50"/>
    </row>
    <row r="58" spans="1:15" s="16" customFormat="1" ht="90.75" customHeight="1" x14ac:dyDescent="0.25">
      <c r="A58" s="19" t="s">
        <v>422</v>
      </c>
      <c r="B58" s="20" t="s">
        <v>1</v>
      </c>
      <c r="C58" s="20" t="s">
        <v>420</v>
      </c>
      <c r="D58" s="20" t="s">
        <v>420</v>
      </c>
      <c r="E58" s="20" t="s">
        <v>420</v>
      </c>
      <c r="F58" s="20" t="s">
        <v>420</v>
      </c>
      <c r="G58" s="20" t="s">
        <v>421</v>
      </c>
      <c r="H58" s="20" t="s">
        <v>741</v>
      </c>
      <c r="I58" s="20" t="s">
        <v>421</v>
      </c>
      <c r="J58" s="20" t="s">
        <v>421</v>
      </c>
      <c r="K58" s="20" t="s">
        <v>3</v>
      </c>
      <c r="L58" s="20" t="s">
        <v>141</v>
      </c>
      <c r="M58" s="20" t="s">
        <v>142</v>
      </c>
    </row>
    <row r="59" spans="1:15" s="16" customFormat="1" x14ac:dyDescent="0.25">
      <c r="A59" s="43" t="s">
        <v>4</v>
      </c>
      <c r="B59" s="44"/>
      <c r="C59" s="49" t="s">
        <v>5</v>
      </c>
      <c r="D59" s="51" t="s">
        <v>6</v>
      </c>
      <c r="E59" s="42" t="s">
        <v>9</v>
      </c>
      <c r="F59" s="52" t="s">
        <v>23</v>
      </c>
      <c r="G59" s="54" t="s">
        <v>5</v>
      </c>
      <c r="H59" s="44" t="s">
        <v>7</v>
      </c>
      <c r="I59" s="44" t="s">
        <v>423</v>
      </c>
      <c r="J59" s="44" t="s">
        <v>10</v>
      </c>
      <c r="K59" s="44" t="s">
        <v>11</v>
      </c>
      <c r="L59" s="44"/>
      <c r="M59" s="45"/>
    </row>
    <row r="60" spans="1:15" x14ac:dyDescent="0.25">
      <c r="A60" s="40" t="s">
        <v>209</v>
      </c>
      <c r="B60" s="114">
        <f>SUM(C60+G60+K60+L60+M60)</f>
        <v>126</v>
      </c>
      <c r="C60" s="121">
        <f t="shared" ref="C60:C108" si="3">SUM(D60+E60+F60)</f>
        <v>46</v>
      </c>
      <c r="D60" s="120">
        <v>41</v>
      </c>
      <c r="E60" s="120">
        <v>4</v>
      </c>
      <c r="F60" s="120">
        <v>1</v>
      </c>
      <c r="G60" s="123">
        <f>SUM(H60+I60+J60)</f>
        <v>74</v>
      </c>
      <c r="H60" s="259">
        <v>56</v>
      </c>
      <c r="I60" s="258">
        <v>13</v>
      </c>
      <c r="J60" s="258">
        <v>5</v>
      </c>
      <c r="K60" s="120">
        <v>0</v>
      </c>
      <c r="L60" s="120">
        <v>1</v>
      </c>
      <c r="M60" s="120">
        <v>5</v>
      </c>
      <c r="N60" s="249"/>
    </row>
    <row r="61" spans="1:15" x14ac:dyDescent="0.25">
      <c r="A61" s="40" t="s">
        <v>280</v>
      </c>
      <c r="B61" s="114">
        <f t="shared" ref="B61:B108" si="4">SUM(C61+G61+K61+L61+M61)</f>
        <v>266</v>
      </c>
      <c r="C61" s="121">
        <f t="shared" si="3"/>
        <v>126</v>
      </c>
      <c r="D61" s="120">
        <v>117</v>
      </c>
      <c r="E61" s="120">
        <v>8</v>
      </c>
      <c r="F61" s="120">
        <v>1</v>
      </c>
      <c r="G61" s="123">
        <f t="shared" ref="G61:G107" si="5">SUM(H61+I61+J61)</f>
        <v>125</v>
      </c>
      <c r="H61" s="259">
        <v>93</v>
      </c>
      <c r="I61" s="258">
        <v>19</v>
      </c>
      <c r="J61" s="258">
        <v>13</v>
      </c>
      <c r="K61" s="120">
        <v>0</v>
      </c>
      <c r="L61" s="120">
        <v>0</v>
      </c>
      <c r="M61" s="120">
        <v>15</v>
      </c>
      <c r="N61" s="249"/>
      <c r="O61" s="71"/>
    </row>
    <row r="62" spans="1:15" x14ac:dyDescent="0.25">
      <c r="A62" s="40" t="s">
        <v>186</v>
      </c>
      <c r="B62" s="114">
        <f t="shared" si="4"/>
        <v>311</v>
      </c>
      <c r="C62" s="121">
        <f t="shared" si="3"/>
        <v>103</v>
      </c>
      <c r="D62" s="120">
        <v>99</v>
      </c>
      <c r="E62" s="120">
        <v>3</v>
      </c>
      <c r="F62" s="120">
        <v>1</v>
      </c>
      <c r="G62" s="123">
        <f t="shared" si="5"/>
        <v>193</v>
      </c>
      <c r="H62" s="259">
        <v>161</v>
      </c>
      <c r="I62" s="258">
        <v>24</v>
      </c>
      <c r="J62" s="258">
        <v>8</v>
      </c>
      <c r="K62" s="120">
        <v>0</v>
      </c>
      <c r="L62" s="120">
        <v>1</v>
      </c>
      <c r="M62" s="120">
        <v>14</v>
      </c>
      <c r="N62" s="249"/>
      <c r="O62" s="71"/>
    </row>
    <row r="63" spans="1:15" x14ac:dyDescent="0.25">
      <c r="A63" s="40" t="s">
        <v>214</v>
      </c>
      <c r="B63" s="114">
        <f t="shared" si="4"/>
        <v>66</v>
      </c>
      <c r="C63" s="121">
        <f t="shared" si="3"/>
        <v>34</v>
      </c>
      <c r="D63" s="120">
        <v>28</v>
      </c>
      <c r="E63" s="120">
        <v>3</v>
      </c>
      <c r="F63" s="120">
        <v>3</v>
      </c>
      <c r="G63" s="123">
        <f t="shared" si="5"/>
        <v>30</v>
      </c>
      <c r="H63" s="259">
        <v>22</v>
      </c>
      <c r="I63" s="258">
        <v>4</v>
      </c>
      <c r="J63" s="258">
        <v>4</v>
      </c>
      <c r="K63" s="120">
        <v>0</v>
      </c>
      <c r="L63" s="120">
        <v>0</v>
      </c>
      <c r="M63" s="120">
        <v>2</v>
      </c>
      <c r="N63" s="249"/>
      <c r="O63" s="71"/>
    </row>
    <row r="64" spans="1:15" x14ac:dyDescent="0.25">
      <c r="A64" s="40" t="s">
        <v>188</v>
      </c>
      <c r="B64" s="114">
        <f t="shared" si="4"/>
        <v>277</v>
      </c>
      <c r="C64" s="121">
        <f t="shared" si="3"/>
        <v>143</v>
      </c>
      <c r="D64" s="120">
        <v>127</v>
      </c>
      <c r="E64" s="120">
        <v>9</v>
      </c>
      <c r="F64" s="120">
        <v>7</v>
      </c>
      <c r="G64" s="123">
        <f t="shared" si="5"/>
        <v>121</v>
      </c>
      <c r="H64" s="259">
        <v>86</v>
      </c>
      <c r="I64" s="258">
        <v>27</v>
      </c>
      <c r="J64" s="258">
        <v>8</v>
      </c>
      <c r="K64" s="120">
        <v>0</v>
      </c>
      <c r="L64" s="120">
        <v>0</v>
      </c>
      <c r="M64" s="120">
        <v>13</v>
      </c>
      <c r="N64" s="249"/>
      <c r="O64" s="71"/>
    </row>
    <row r="65" spans="1:15" x14ac:dyDescent="0.25">
      <c r="A65" s="40" t="s">
        <v>189</v>
      </c>
      <c r="B65" s="114">
        <f t="shared" si="4"/>
        <v>467</v>
      </c>
      <c r="C65" s="121">
        <f t="shared" si="3"/>
        <v>206</v>
      </c>
      <c r="D65" s="120">
        <v>185</v>
      </c>
      <c r="E65" s="120">
        <v>16</v>
      </c>
      <c r="F65" s="120">
        <v>5</v>
      </c>
      <c r="G65" s="123">
        <f t="shared" si="5"/>
        <v>244</v>
      </c>
      <c r="H65" s="259">
        <v>185</v>
      </c>
      <c r="I65" s="258">
        <v>32</v>
      </c>
      <c r="J65" s="258">
        <v>27</v>
      </c>
      <c r="K65" s="120">
        <v>0</v>
      </c>
      <c r="L65" s="120">
        <v>0</v>
      </c>
      <c r="M65" s="120">
        <v>17</v>
      </c>
      <c r="N65" s="249"/>
      <c r="O65" s="71"/>
    </row>
    <row r="66" spans="1:15" x14ac:dyDescent="0.25">
      <c r="A66" s="40" t="s">
        <v>217</v>
      </c>
      <c r="B66" s="114">
        <f t="shared" si="4"/>
        <v>189</v>
      </c>
      <c r="C66" s="121">
        <f t="shared" si="3"/>
        <v>96</v>
      </c>
      <c r="D66" s="120">
        <v>90</v>
      </c>
      <c r="E66" s="120">
        <v>5</v>
      </c>
      <c r="F66" s="120">
        <v>1</v>
      </c>
      <c r="G66" s="123">
        <f t="shared" si="5"/>
        <v>82</v>
      </c>
      <c r="H66" s="259">
        <v>64</v>
      </c>
      <c r="I66" s="258">
        <v>14</v>
      </c>
      <c r="J66" s="258">
        <v>4</v>
      </c>
      <c r="K66" s="120">
        <v>1</v>
      </c>
      <c r="L66" s="120">
        <v>0</v>
      </c>
      <c r="M66" s="120">
        <v>10</v>
      </c>
      <c r="N66" s="249"/>
      <c r="O66" s="71"/>
    </row>
    <row r="67" spans="1:15" x14ac:dyDescent="0.25">
      <c r="A67" s="40" t="s">
        <v>191</v>
      </c>
      <c r="B67" s="114">
        <f t="shared" si="4"/>
        <v>109</v>
      </c>
      <c r="C67" s="121">
        <f t="shared" si="3"/>
        <v>59</v>
      </c>
      <c r="D67" s="120">
        <v>53</v>
      </c>
      <c r="E67" s="120">
        <v>6</v>
      </c>
      <c r="F67" s="120">
        <v>0</v>
      </c>
      <c r="G67" s="123">
        <f t="shared" si="5"/>
        <v>47</v>
      </c>
      <c r="H67" s="259">
        <v>33</v>
      </c>
      <c r="I67" s="258">
        <v>10</v>
      </c>
      <c r="J67" s="258">
        <v>4</v>
      </c>
      <c r="K67" s="120">
        <v>0</v>
      </c>
      <c r="L67" s="120">
        <v>0</v>
      </c>
      <c r="M67" s="120">
        <v>3</v>
      </c>
      <c r="N67" s="249"/>
      <c r="O67" s="71"/>
    </row>
    <row r="68" spans="1:15" x14ac:dyDescent="0.25">
      <c r="A68" s="40" t="s">
        <v>192</v>
      </c>
      <c r="B68" s="114">
        <f t="shared" si="4"/>
        <v>105</v>
      </c>
      <c r="C68" s="121">
        <f t="shared" si="3"/>
        <v>46</v>
      </c>
      <c r="D68" s="120">
        <v>44</v>
      </c>
      <c r="E68" s="120">
        <v>2</v>
      </c>
      <c r="F68" s="120">
        <v>0</v>
      </c>
      <c r="G68" s="123">
        <f t="shared" si="5"/>
        <v>54</v>
      </c>
      <c r="H68" s="259">
        <v>43</v>
      </c>
      <c r="I68" s="258">
        <v>10</v>
      </c>
      <c r="J68" s="258">
        <v>1</v>
      </c>
      <c r="K68" s="120">
        <v>0</v>
      </c>
      <c r="L68" s="120">
        <v>0</v>
      </c>
      <c r="M68" s="120">
        <v>5</v>
      </c>
      <c r="N68" s="249"/>
      <c r="O68" s="71"/>
    </row>
    <row r="69" spans="1:15" x14ac:dyDescent="0.25">
      <c r="A69" s="40" t="s">
        <v>193</v>
      </c>
      <c r="B69" s="114">
        <f t="shared" si="4"/>
        <v>11</v>
      </c>
      <c r="C69" s="121">
        <f t="shared" si="3"/>
        <v>6</v>
      </c>
      <c r="D69" s="120">
        <v>6</v>
      </c>
      <c r="E69" s="120">
        <v>0</v>
      </c>
      <c r="F69" s="120">
        <v>0</v>
      </c>
      <c r="G69" s="123">
        <f t="shared" si="5"/>
        <v>5</v>
      </c>
      <c r="H69" s="259">
        <v>5</v>
      </c>
      <c r="I69" s="258">
        <v>0</v>
      </c>
      <c r="J69" s="258">
        <v>0</v>
      </c>
      <c r="K69" s="120">
        <v>0</v>
      </c>
      <c r="L69" s="120">
        <v>0</v>
      </c>
      <c r="M69" s="120">
        <v>0</v>
      </c>
      <c r="N69" s="249"/>
      <c r="O69" s="71"/>
    </row>
    <row r="70" spans="1:15" x14ac:dyDescent="0.25">
      <c r="A70" s="40" t="s">
        <v>194</v>
      </c>
      <c r="B70" s="114">
        <f t="shared" si="4"/>
        <v>410</v>
      </c>
      <c r="C70" s="121">
        <f t="shared" si="3"/>
        <v>189</v>
      </c>
      <c r="D70" s="120">
        <v>174</v>
      </c>
      <c r="E70" s="120">
        <v>15</v>
      </c>
      <c r="F70" s="120">
        <v>0</v>
      </c>
      <c r="G70" s="123">
        <f t="shared" si="5"/>
        <v>206</v>
      </c>
      <c r="H70" s="259">
        <v>157</v>
      </c>
      <c r="I70" s="258">
        <v>35</v>
      </c>
      <c r="J70" s="258">
        <v>14</v>
      </c>
      <c r="K70" s="120">
        <v>1</v>
      </c>
      <c r="L70" s="120">
        <v>0</v>
      </c>
      <c r="M70" s="120">
        <v>14</v>
      </c>
      <c r="N70" s="249"/>
      <c r="O70" s="71"/>
    </row>
    <row r="71" spans="1:15" x14ac:dyDescent="0.25">
      <c r="A71" s="40" t="s">
        <v>195</v>
      </c>
      <c r="B71" s="114">
        <f t="shared" si="4"/>
        <v>379</v>
      </c>
      <c r="C71" s="121">
        <f t="shared" si="3"/>
        <v>144</v>
      </c>
      <c r="D71" s="120">
        <v>132</v>
      </c>
      <c r="E71" s="120">
        <v>10</v>
      </c>
      <c r="F71" s="120">
        <v>2</v>
      </c>
      <c r="G71" s="123">
        <f t="shared" si="5"/>
        <v>206</v>
      </c>
      <c r="H71" s="259">
        <v>168</v>
      </c>
      <c r="I71" s="258">
        <v>24</v>
      </c>
      <c r="J71" s="258">
        <v>14</v>
      </c>
      <c r="K71" s="120">
        <v>0</v>
      </c>
      <c r="L71" s="120">
        <v>1</v>
      </c>
      <c r="M71" s="120">
        <v>28</v>
      </c>
      <c r="N71" s="249"/>
      <c r="O71" s="71"/>
    </row>
    <row r="72" spans="1:15" x14ac:dyDescent="0.25">
      <c r="A72" s="40" t="s">
        <v>196</v>
      </c>
      <c r="B72" s="114">
        <f t="shared" si="4"/>
        <v>340</v>
      </c>
      <c r="C72" s="121">
        <f t="shared" si="3"/>
        <v>157</v>
      </c>
      <c r="D72" s="120">
        <v>151</v>
      </c>
      <c r="E72" s="120">
        <v>6</v>
      </c>
      <c r="F72" s="120">
        <v>0</v>
      </c>
      <c r="G72" s="123">
        <f t="shared" si="5"/>
        <v>162</v>
      </c>
      <c r="H72" s="259">
        <v>135</v>
      </c>
      <c r="I72" s="258">
        <v>22</v>
      </c>
      <c r="J72" s="258">
        <v>5</v>
      </c>
      <c r="K72" s="120">
        <v>0</v>
      </c>
      <c r="L72" s="120">
        <v>1</v>
      </c>
      <c r="M72" s="120">
        <v>20</v>
      </c>
      <c r="N72" s="249"/>
      <c r="O72" s="71"/>
    </row>
    <row r="73" spans="1:15" x14ac:dyDescent="0.25">
      <c r="A73" s="40" t="s">
        <v>197</v>
      </c>
      <c r="B73" s="114">
        <f t="shared" si="4"/>
        <v>193</v>
      </c>
      <c r="C73" s="121">
        <f t="shared" si="3"/>
        <v>109</v>
      </c>
      <c r="D73" s="120">
        <v>103</v>
      </c>
      <c r="E73" s="120">
        <v>3</v>
      </c>
      <c r="F73" s="120">
        <v>3</v>
      </c>
      <c r="G73" s="123">
        <f t="shared" si="5"/>
        <v>79</v>
      </c>
      <c r="H73" s="259">
        <v>57</v>
      </c>
      <c r="I73" s="258">
        <v>16</v>
      </c>
      <c r="J73" s="258">
        <v>6</v>
      </c>
      <c r="K73" s="120">
        <v>0</v>
      </c>
      <c r="L73" s="120">
        <v>0</v>
      </c>
      <c r="M73" s="120">
        <v>5</v>
      </c>
      <c r="N73" s="249"/>
      <c r="O73" s="71"/>
    </row>
    <row r="74" spans="1:15" x14ac:dyDescent="0.25">
      <c r="A74" s="40" t="s">
        <v>198</v>
      </c>
      <c r="B74" s="114">
        <f t="shared" si="4"/>
        <v>290</v>
      </c>
      <c r="C74" s="121">
        <f t="shared" si="3"/>
        <v>138</v>
      </c>
      <c r="D74" s="120">
        <v>127</v>
      </c>
      <c r="E74" s="120">
        <v>8</v>
      </c>
      <c r="F74" s="120">
        <v>3</v>
      </c>
      <c r="G74" s="123">
        <f t="shared" si="5"/>
        <v>127</v>
      </c>
      <c r="H74" s="259">
        <v>106</v>
      </c>
      <c r="I74" s="258">
        <v>17</v>
      </c>
      <c r="J74" s="258">
        <v>4</v>
      </c>
      <c r="K74" s="120">
        <v>1</v>
      </c>
      <c r="L74" s="120">
        <v>1</v>
      </c>
      <c r="M74" s="120">
        <v>23</v>
      </c>
      <c r="N74" s="249"/>
      <c r="O74" s="71"/>
    </row>
    <row r="75" spans="1:15" x14ac:dyDescent="0.25">
      <c r="A75" s="40" t="s">
        <v>199</v>
      </c>
      <c r="B75" s="114">
        <f t="shared" si="4"/>
        <v>358</v>
      </c>
      <c r="C75" s="121">
        <f t="shared" si="3"/>
        <v>174</v>
      </c>
      <c r="D75" s="120">
        <v>163</v>
      </c>
      <c r="E75" s="120">
        <v>10</v>
      </c>
      <c r="F75" s="120">
        <v>1</v>
      </c>
      <c r="G75" s="123">
        <f t="shared" si="5"/>
        <v>166</v>
      </c>
      <c r="H75" s="259">
        <v>126</v>
      </c>
      <c r="I75" s="258">
        <v>29</v>
      </c>
      <c r="J75" s="258">
        <v>11</v>
      </c>
      <c r="K75" s="120">
        <v>0</v>
      </c>
      <c r="L75" s="120">
        <v>0</v>
      </c>
      <c r="M75" s="120">
        <v>18</v>
      </c>
      <c r="N75" s="249"/>
      <c r="O75" s="71"/>
    </row>
    <row r="76" spans="1:15" x14ac:dyDescent="0.25">
      <c r="A76" s="40" t="s">
        <v>200</v>
      </c>
      <c r="B76" s="114">
        <f t="shared" si="4"/>
        <v>279</v>
      </c>
      <c r="C76" s="121">
        <f t="shared" si="3"/>
        <v>132</v>
      </c>
      <c r="D76" s="120">
        <v>121</v>
      </c>
      <c r="E76" s="120">
        <v>10</v>
      </c>
      <c r="F76" s="120">
        <v>1</v>
      </c>
      <c r="G76" s="123">
        <f t="shared" si="5"/>
        <v>129</v>
      </c>
      <c r="H76" s="259">
        <v>100</v>
      </c>
      <c r="I76" s="258">
        <v>22</v>
      </c>
      <c r="J76" s="258">
        <v>7</v>
      </c>
      <c r="K76" s="120">
        <v>0</v>
      </c>
      <c r="L76" s="120">
        <v>0</v>
      </c>
      <c r="M76" s="120">
        <v>18</v>
      </c>
      <c r="N76" s="249"/>
      <c r="O76" s="71"/>
    </row>
    <row r="77" spans="1:15" x14ac:dyDescent="0.25">
      <c r="A77" s="40" t="s">
        <v>281</v>
      </c>
      <c r="B77" s="114">
        <f t="shared" si="4"/>
        <v>138</v>
      </c>
      <c r="C77" s="121">
        <f t="shared" si="3"/>
        <v>67</v>
      </c>
      <c r="D77" s="120">
        <v>55</v>
      </c>
      <c r="E77" s="120">
        <v>10</v>
      </c>
      <c r="F77" s="120">
        <v>2</v>
      </c>
      <c r="G77" s="123">
        <f t="shared" si="5"/>
        <v>69</v>
      </c>
      <c r="H77" s="259">
        <v>60</v>
      </c>
      <c r="I77" s="258">
        <v>7</v>
      </c>
      <c r="J77" s="258">
        <v>2</v>
      </c>
      <c r="K77" s="120">
        <v>0</v>
      </c>
      <c r="L77" s="120">
        <v>0</v>
      </c>
      <c r="M77" s="120">
        <v>2</v>
      </c>
      <c r="N77" s="249"/>
      <c r="O77" s="71"/>
    </row>
    <row r="78" spans="1:15" x14ac:dyDescent="0.25">
      <c r="A78" s="40" t="s">
        <v>202</v>
      </c>
      <c r="B78" s="114">
        <f t="shared" si="4"/>
        <v>253</v>
      </c>
      <c r="C78" s="121">
        <f t="shared" si="3"/>
        <v>114</v>
      </c>
      <c r="D78" s="120">
        <v>106</v>
      </c>
      <c r="E78" s="120">
        <v>7</v>
      </c>
      <c r="F78" s="120">
        <v>1</v>
      </c>
      <c r="G78" s="123">
        <f t="shared" si="5"/>
        <v>124</v>
      </c>
      <c r="H78" s="259">
        <v>97</v>
      </c>
      <c r="I78" s="258">
        <v>19</v>
      </c>
      <c r="J78" s="258">
        <v>8</v>
      </c>
      <c r="K78" s="120">
        <v>0</v>
      </c>
      <c r="L78" s="120">
        <v>0</v>
      </c>
      <c r="M78" s="120">
        <v>15</v>
      </c>
      <c r="N78" s="249"/>
      <c r="O78" s="71"/>
    </row>
    <row r="79" spans="1:15" x14ac:dyDescent="0.25">
      <c r="A79" s="40" t="s">
        <v>282</v>
      </c>
      <c r="B79" s="114">
        <f t="shared" si="4"/>
        <v>437</v>
      </c>
      <c r="C79" s="121">
        <f t="shared" si="3"/>
        <v>143</v>
      </c>
      <c r="D79" s="120">
        <v>128</v>
      </c>
      <c r="E79" s="120">
        <v>13</v>
      </c>
      <c r="F79" s="120">
        <v>2</v>
      </c>
      <c r="G79" s="123">
        <f t="shared" si="5"/>
        <v>270</v>
      </c>
      <c r="H79" s="259">
        <v>225</v>
      </c>
      <c r="I79" s="258">
        <v>30</v>
      </c>
      <c r="J79" s="258">
        <v>15</v>
      </c>
      <c r="K79" s="120">
        <v>0</v>
      </c>
      <c r="L79" s="120">
        <v>0</v>
      </c>
      <c r="M79" s="120">
        <v>24</v>
      </c>
      <c r="N79" s="249"/>
      <c r="O79" s="71"/>
    </row>
    <row r="80" spans="1:15" x14ac:dyDescent="0.25">
      <c r="A80" s="40" t="s">
        <v>283</v>
      </c>
      <c r="B80" s="114">
        <f t="shared" si="4"/>
        <v>247</v>
      </c>
      <c r="C80" s="121">
        <f t="shared" si="3"/>
        <v>59</v>
      </c>
      <c r="D80" s="120">
        <v>55</v>
      </c>
      <c r="E80" s="120">
        <v>4</v>
      </c>
      <c r="F80" s="120">
        <v>0</v>
      </c>
      <c r="G80" s="123">
        <f t="shared" si="5"/>
        <v>176</v>
      </c>
      <c r="H80" s="259">
        <v>162</v>
      </c>
      <c r="I80" s="258">
        <v>11</v>
      </c>
      <c r="J80" s="258">
        <v>3</v>
      </c>
      <c r="K80" s="120">
        <v>0</v>
      </c>
      <c r="L80" s="120">
        <v>0</v>
      </c>
      <c r="M80" s="120">
        <v>12</v>
      </c>
      <c r="N80" s="249"/>
      <c r="O80" s="71"/>
    </row>
    <row r="81" spans="1:15" x14ac:dyDescent="0.25">
      <c r="A81" s="40" t="s">
        <v>284</v>
      </c>
      <c r="B81" s="114">
        <f t="shared" si="4"/>
        <v>322</v>
      </c>
      <c r="C81" s="121">
        <f t="shared" si="3"/>
        <v>100</v>
      </c>
      <c r="D81" s="120">
        <v>95</v>
      </c>
      <c r="E81" s="120">
        <v>5</v>
      </c>
      <c r="F81" s="120">
        <v>0</v>
      </c>
      <c r="G81" s="123">
        <f t="shared" si="5"/>
        <v>208</v>
      </c>
      <c r="H81" s="259">
        <v>174</v>
      </c>
      <c r="I81" s="258">
        <v>22</v>
      </c>
      <c r="J81" s="258">
        <v>12</v>
      </c>
      <c r="K81" s="120">
        <v>0</v>
      </c>
      <c r="L81" s="120">
        <v>0</v>
      </c>
      <c r="M81" s="120">
        <v>14</v>
      </c>
      <c r="N81" s="249"/>
      <c r="O81" s="71"/>
    </row>
    <row r="82" spans="1:15" x14ac:dyDescent="0.25">
      <c r="A82" s="40" t="s">
        <v>285</v>
      </c>
      <c r="B82" s="114">
        <f t="shared" si="4"/>
        <v>273</v>
      </c>
      <c r="C82" s="121">
        <f t="shared" si="3"/>
        <v>83</v>
      </c>
      <c r="D82" s="120">
        <v>74</v>
      </c>
      <c r="E82" s="120">
        <v>8</v>
      </c>
      <c r="F82" s="120">
        <v>1</v>
      </c>
      <c r="G82" s="123">
        <f t="shared" si="5"/>
        <v>173</v>
      </c>
      <c r="H82" s="259">
        <v>134</v>
      </c>
      <c r="I82" s="258">
        <v>30</v>
      </c>
      <c r="J82" s="258">
        <v>9</v>
      </c>
      <c r="K82" s="120">
        <v>0</v>
      </c>
      <c r="L82" s="120">
        <v>2</v>
      </c>
      <c r="M82" s="120">
        <v>15</v>
      </c>
      <c r="N82" s="249"/>
      <c r="O82" s="71"/>
    </row>
    <row r="83" spans="1:15" x14ac:dyDescent="0.25">
      <c r="A83" s="40" t="s">
        <v>286</v>
      </c>
      <c r="B83" s="114">
        <f t="shared" si="4"/>
        <v>237</v>
      </c>
      <c r="C83" s="121">
        <f t="shared" si="3"/>
        <v>70</v>
      </c>
      <c r="D83" s="120">
        <v>56</v>
      </c>
      <c r="E83" s="120">
        <v>12</v>
      </c>
      <c r="F83" s="120">
        <v>2</v>
      </c>
      <c r="G83" s="123">
        <f t="shared" si="5"/>
        <v>157</v>
      </c>
      <c r="H83" s="259">
        <v>124</v>
      </c>
      <c r="I83" s="258">
        <v>27</v>
      </c>
      <c r="J83" s="258">
        <v>6</v>
      </c>
      <c r="K83" s="120">
        <v>0</v>
      </c>
      <c r="L83" s="120">
        <v>0</v>
      </c>
      <c r="M83" s="120">
        <v>10</v>
      </c>
      <c r="N83" s="249"/>
      <c r="O83" s="71"/>
    </row>
    <row r="84" spans="1:15" x14ac:dyDescent="0.25">
      <c r="A84" s="40" t="s">
        <v>287</v>
      </c>
      <c r="B84" s="114">
        <f t="shared" si="4"/>
        <v>242</v>
      </c>
      <c r="C84" s="121">
        <f t="shared" si="3"/>
        <v>64</v>
      </c>
      <c r="D84" s="120">
        <v>55</v>
      </c>
      <c r="E84" s="120">
        <v>8</v>
      </c>
      <c r="F84" s="120">
        <v>1</v>
      </c>
      <c r="G84" s="123">
        <f t="shared" si="5"/>
        <v>168</v>
      </c>
      <c r="H84" s="259">
        <v>129</v>
      </c>
      <c r="I84" s="258">
        <v>34</v>
      </c>
      <c r="J84" s="258">
        <v>5</v>
      </c>
      <c r="K84" s="120">
        <v>0</v>
      </c>
      <c r="L84" s="120">
        <v>0</v>
      </c>
      <c r="M84" s="120">
        <v>10</v>
      </c>
      <c r="N84" s="249"/>
      <c r="O84" s="71"/>
    </row>
    <row r="85" spans="1:15" x14ac:dyDescent="0.25">
      <c r="A85" s="40" t="s">
        <v>288</v>
      </c>
      <c r="B85" s="114">
        <f t="shared" si="4"/>
        <v>538</v>
      </c>
      <c r="C85" s="121">
        <f t="shared" si="3"/>
        <v>221</v>
      </c>
      <c r="D85" s="120">
        <v>189</v>
      </c>
      <c r="E85" s="120">
        <v>23</v>
      </c>
      <c r="F85" s="120">
        <v>9</v>
      </c>
      <c r="G85" s="123">
        <f t="shared" si="5"/>
        <v>299</v>
      </c>
      <c r="H85" s="259">
        <v>246</v>
      </c>
      <c r="I85" s="258">
        <v>26</v>
      </c>
      <c r="J85" s="258">
        <v>27</v>
      </c>
      <c r="K85" s="120">
        <v>0</v>
      </c>
      <c r="L85" s="120">
        <v>1</v>
      </c>
      <c r="M85" s="120">
        <v>17</v>
      </c>
      <c r="N85" s="249"/>
      <c r="O85" s="71"/>
    </row>
    <row r="86" spans="1:15" x14ac:dyDescent="0.25">
      <c r="A86" s="40" t="s">
        <v>289</v>
      </c>
      <c r="B86" s="114">
        <f t="shared" si="4"/>
        <v>350</v>
      </c>
      <c r="C86" s="121">
        <f t="shared" si="3"/>
        <v>178</v>
      </c>
      <c r="D86" s="120">
        <v>162</v>
      </c>
      <c r="E86" s="120">
        <v>13</v>
      </c>
      <c r="F86" s="120">
        <v>3</v>
      </c>
      <c r="G86" s="123">
        <f t="shared" si="5"/>
        <v>151</v>
      </c>
      <c r="H86" s="259">
        <v>121</v>
      </c>
      <c r="I86" s="258">
        <v>14</v>
      </c>
      <c r="J86" s="258">
        <v>16</v>
      </c>
      <c r="K86" s="120">
        <v>0</v>
      </c>
      <c r="L86" s="120">
        <v>0</v>
      </c>
      <c r="M86" s="120">
        <v>21</v>
      </c>
      <c r="N86" s="249"/>
      <c r="O86" s="71"/>
    </row>
    <row r="87" spans="1:15" x14ac:dyDescent="0.25">
      <c r="A87" s="40" t="s">
        <v>290</v>
      </c>
      <c r="B87" s="114">
        <f t="shared" si="4"/>
        <v>459</v>
      </c>
      <c r="C87" s="121">
        <f t="shared" si="3"/>
        <v>170</v>
      </c>
      <c r="D87" s="120">
        <v>152</v>
      </c>
      <c r="E87" s="120">
        <v>9</v>
      </c>
      <c r="F87" s="120">
        <v>9</v>
      </c>
      <c r="G87" s="123">
        <f t="shared" si="5"/>
        <v>276</v>
      </c>
      <c r="H87" s="259">
        <v>210</v>
      </c>
      <c r="I87" s="258">
        <v>39</v>
      </c>
      <c r="J87" s="258">
        <v>27</v>
      </c>
      <c r="K87" s="120">
        <v>0</v>
      </c>
      <c r="L87" s="120">
        <v>0</v>
      </c>
      <c r="M87" s="120">
        <v>13</v>
      </c>
      <c r="N87" s="249"/>
      <c r="O87" s="71"/>
    </row>
    <row r="88" spans="1:15" x14ac:dyDescent="0.25">
      <c r="A88" s="40" t="s">
        <v>291</v>
      </c>
      <c r="B88" s="114">
        <f t="shared" si="4"/>
        <v>558</v>
      </c>
      <c r="C88" s="121">
        <f t="shared" si="3"/>
        <v>266</v>
      </c>
      <c r="D88" s="120">
        <v>235</v>
      </c>
      <c r="E88" s="120">
        <v>21</v>
      </c>
      <c r="F88" s="120">
        <v>10</v>
      </c>
      <c r="G88" s="123">
        <f t="shared" si="5"/>
        <v>268</v>
      </c>
      <c r="H88" s="259">
        <v>221</v>
      </c>
      <c r="I88" s="258">
        <v>27</v>
      </c>
      <c r="J88" s="258">
        <v>20</v>
      </c>
      <c r="K88" s="120">
        <v>0</v>
      </c>
      <c r="L88" s="120">
        <v>0</v>
      </c>
      <c r="M88" s="120">
        <v>24</v>
      </c>
      <c r="N88" s="249"/>
      <c r="O88" s="71"/>
    </row>
    <row r="89" spans="1:15" x14ac:dyDescent="0.25">
      <c r="A89" s="40" t="s">
        <v>292</v>
      </c>
      <c r="B89" s="114">
        <f t="shared" si="4"/>
        <v>396</v>
      </c>
      <c r="C89" s="121">
        <f t="shared" si="3"/>
        <v>189</v>
      </c>
      <c r="D89" s="120">
        <v>169</v>
      </c>
      <c r="E89" s="120">
        <v>18</v>
      </c>
      <c r="F89" s="120">
        <v>2</v>
      </c>
      <c r="G89" s="123">
        <f t="shared" si="5"/>
        <v>191</v>
      </c>
      <c r="H89" s="259">
        <v>153</v>
      </c>
      <c r="I89" s="258">
        <v>26</v>
      </c>
      <c r="J89" s="258">
        <v>12</v>
      </c>
      <c r="K89" s="120">
        <v>0</v>
      </c>
      <c r="L89" s="120">
        <v>0</v>
      </c>
      <c r="M89" s="120">
        <v>16</v>
      </c>
      <c r="N89" s="249"/>
      <c r="O89" s="71"/>
    </row>
    <row r="90" spans="1:15" x14ac:dyDescent="0.25">
      <c r="A90" s="40" t="s">
        <v>293</v>
      </c>
      <c r="B90" s="114">
        <f t="shared" si="4"/>
        <v>146</v>
      </c>
      <c r="C90" s="121">
        <f t="shared" si="3"/>
        <v>58</v>
      </c>
      <c r="D90" s="120">
        <v>47</v>
      </c>
      <c r="E90" s="120">
        <v>8</v>
      </c>
      <c r="F90" s="120">
        <v>3</v>
      </c>
      <c r="G90" s="123">
        <f t="shared" si="5"/>
        <v>86</v>
      </c>
      <c r="H90" s="259">
        <v>61</v>
      </c>
      <c r="I90" s="258">
        <v>15</v>
      </c>
      <c r="J90" s="258">
        <v>10</v>
      </c>
      <c r="K90" s="120">
        <v>0</v>
      </c>
      <c r="L90" s="120">
        <v>0</v>
      </c>
      <c r="M90" s="120">
        <v>2</v>
      </c>
      <c r="N90" s="249"/>
      <c r="O90" s="71"/>
    </row>
    <row r="91" spans="1:15" x14ac:dyDescent="0.25">
      <c r="A91" s="40" t="s">
        <v>294</v>
      </c>
      <c r="B91" s="114">
        <f t="shared" si="4"/>
        <v>449</v>
      </c>
      <c r="C91" s="121">
        <f t="shared" si="3"/>
        <v>159</v>
      </c>
      <c r="D91" s="120">
        <v>124</v>
      </c>
      <c r="E91" s="120">
        <v>27</v>
      </c>
      <c r="F91" s="120">
        <v>8</v>
      </c>
      <c r="G91" s="123">
        <f t="shared" si="5"/>
        <v>268</v>
      </c>
      <c r="H91" s="259">
        <v>187</v>
      </c>
      <c r="I91" s="258">
        <v>47</v>
      </c>
      <c r="J91" s="258">
        <v>34</v>
      </c>
      <c r="K91" s="120">
        <v>1</v>
      </c>
      <c r="L91" s="120">
        <v>1</v>
      </c>
      <c r="M91" s="120">
        <v>20</v>
      </c>
      <c r="N91" s="249"/>
      <c r="O91" s="71"/>
    </row>
    <row r="92" spans="1:15" x14ac:dyDescent="0.25">
      <c r="A92" s="40" t="s">
        <v>295</v>
      </c>
      <c r="B92" s="114">
        <f t="shared" si="4"/>
        <v>371</v>
      </c>
      <c r="C92" s="121">
        <f t="shared" si="3"/>
        <v>128</v>
      </c>
      <c r="D92" s="120">
        <v>110</v>
      </c>
      <c r="E92" s="120">
        <v>15</v>
      </c>
      <c r="F92" s="120">
        <v>3</v>
      </c>
      <c r="G92" s="123">
        <f t="shared" si="5"/>
        <v>224</v>
      </c>
      <c r="H92" s="259">
        <v>170</v>
      </c>
      <c r="I92" s="258">
        <v>30</v>
      </c>
      <c r="J92" s="258">
        <v>24</v>
      </c>
      <c r="K92" s="120">
        <v>0</v>
      </c>
      <c r="L92" s="120">
        <v>0</v>
      </c>
      <c r="M92" s="120">
        <v>19</v>
      </c>
      <c r="N92" s="249"/>
      <c r="O92" s="71"/>
    </row>
    <row r="93" spans="1:15" x14ac:dyDescent="0.25">
      <c r="A93" s="40" t="s">
        <v>296</v>
      </c>
      <c r="B93" s="114">
        <f t="shared" si="4"/>
        <v>312</v>
      </c>
      <c r="C93" s="121">
        <f t="shared" si="3"/>
        <v>106</v>
      </c>
      <c r="D93" s="120">
        <v>97</v>
      </c>
      <c r="E93" s="120">
        <v>6</v>
      </c>
      <c r="F93" s="120">
        <v>3</v>
      </c>
      <c r="G93" s="123">
        <f t="shared" si="5"/>
        <v>187</v>
      </c>
      <c r="H93" s="259">
        <v>148</v>
      </c>
      <c r="I93" s="258">
        <v>23</v>
      </c>
      <c r="J93" s="258">
        <v>16</v>
      </c>
      <c r="K93" s="120">
        <v>1</v>
      </c>
      <c r="L93" s="120">
        <v>0</v>
      </c>
      <c r="M93" s="120">
        <v>18</v>
      </c>
      <c r="N93" s="249"/>
      <c r="O93" s="71"/>
    </row>
    <row r="94" spans="1:15" x14ac:dyDescent="0.25">
      <c r="A94" s="40" t="s">
        <v>297</v>
      </c>
      <c r="B94" s="114">
        <f t="shared" si="4"/>
        <v>261</v>
      </c>
      <c r="C94" s="121">
        <f t="shared" si="3"/>
        <v>78</v>
      </c>
      <c r="D94" s="120">
        <v>70</v>
      </c>
      <c r="E94" s="120">
        <v>6</v>
      </c>
      <c r="F94" s="120">
        <v>2</v>
      </c>
      <c r="G94" s="123">
        <f t="shared" si="5"/>
        <v>159</v>
      </c>
      <c r="H94" s="259">
        <v>118</v>
      </c>
      <c r="I94" s="258">
        <v>34</v>
      </c>
      <c r="J94" s="258">
        <v>7</v>
      </c>
      <c r="K94" s="120">
        <v>0</v>
      </c>
      <c r="L94" s="120">
        <v>0</v>
      </c>
      <c r="M94" s="120">
        <v>24</v>
      </c>
      <c r="N94" s="249"/>
      <c r="O94" s="71"/>
    </row>
    <row r="95" spans="1:15" x14ac:dyDescent="0.25">
      <c r="A95" s="40" t="s">
        <v>298</v>
      </c>
      <c r="B95" s="114">
        <f t="shared" si="4"/>
        <v>310</v>
      </c>
      <c r="C95" s="121">
        <f t="shared" si="3"/>
        <v>141</v>
      </c>
      <c r="D95" s="120">
        <v>125</v>
      </c>
      <c r="E95" s="120">
        <v>14</v>
      </c>
      <c r="F95" s="120">
        <v>2</v>
      </c>
      <c r="G95" s="123">
        <f t="shared" si="5"/>
        <v>146</v>
      </c>
      <c r="H95" s="259">
        <v>107</v>
      </c>
      <c r="I95" s="258">
        <v>26</v>
      </c>
      <c r="J95" s="258">
        <v>13</v>
      </c>
      <c r="K95" s="120">
        <v>0</v>
      </c>
      <c r="L95" s="120">
        <v>2</v>
      </c>
      <c r="M95" s="120">
        <v>21</v>
      </c>
      <c r="N95" s="249"/>
      <c r="O95" s="71"/>
    </row>
    <row r="96" spans="1:15" x14ac:dyDescent="0.25">
      <c r="A96" s="40" t="s">
        <v>299</v>
      </c>
      <c r="B96" s="114">
        <f t="shared" si="4"/>
        <v>217</v>
      </c>
      <c r="C96" s="121">
        <f t="shared" si="3"/>
        <v>107</v>
      </c>
      <c r="D96" s="120">
        <v>96</v>
      </c>
      <c r="E96" s="120">
        <v>9</v>
      </c>
      <c r="F96" s="120">
        <v>2</v>
      </c>
      <c r="G96" s="123">
        <f t="shared" si="5"/>
        <v>103</v>
      </c>
      <c r="H96" s="259">
        <v>77</v>
      </c>
      <c r="I96" s="258">
        <v>19</v>
      </c>
      <c r="J96" s="258">
        <v>7</v>
      </c>
      <c r="K96" s="120">
        <v>0</v>
      </c>
      <c r="L96" s="120">
        <v>1</v>
      </c>
      <c r="M96" s="120">
        <v>6</v>
      </c>
      <c r="N96" s="249"/>
      <c r="O96" s="71"/>
    </row>
    <row r="97" spans="1:15" x14ac:dyDescent="0.25">
      <c r="A97" s="40" t="s">
        <v>300</v>
      </c>
      <c r="B97" s="114">
        <f t="shared" si="4"/>
        <v>191</v>
      </c>
      <c r="C97" s="121">
        <f t="shared" si="3"/>
        <v>73</v>
      </c>
      <c r="D97" s="120">
        <v>63</v>
      </c>
      <c r="E97" s="120">
        <v>7</v>
      </c>
      <c r="F97" s="120">
        <v>3</v>
      </c>
      <c r="G97" s="123">
        <f t="shared" si="5"/>
        <v>107</v>
      </c>
      <c r="H97" s="259">
        <v>82</v>
      </c>
      <c r="I97" s="258">
        <v>20</v>
      </c>
      <c r="J97" s="258">
        <v>5</v>
      </c>
      <c r="K97" s="120">
        <v>0</v>
      </c>
      <c r="L97" s="120">
        <v>1</v>
      </c>
      <c r="M97" s="120">
        <v>10</v>
      </c>
      <c r="N97" s="249"/>
      <c r="O97" s="71"/>
    </row>
    <row r="98" spans="1:15" x14ac:dyDescent="0.25">
      <c r="A98" s="40" t="s">
        <v>301</v>
      </c>
      <c r="B98" s="114">
        <f t="shared" si="4"/>
        <v>314</v>
      </c>
      <c r="C98" s="121">
        <f t="shared" si="3"/>
        <v>63</v>
      </c>
      <c r="D98" s="120">
        <v>54</v>
      </c>
      <c r="E98" s="120">
        <v>9</v>
      </c>
      <c r="F98" s="120">
        <v>0</v>
      </c>
      <c r="G98" s="123">
        <f t="shared" si="5"/>
        <v>238</v>
      </c>
      <c r="H98" s="259">
        <v>177</v>
      </c>
      <c r="I98" s="258">
        <v>39</v>
      </c>
      <c r="J98" s="258">
        <v>22</v>
      </c>
      <c r="K98" s="120">
        <v>1</v>
      </c>
      <c r="L98" s="120">
        <v>1</v>
      </c>
      <c r="M98" s="120">
        <v>11</v>
      </c>
      <c r="N98" s="249"/>
      <c r="O98" s="71"/>
    </row>
    <row r="99" spans="1:15" x14ac:dyDescent="0.25">
      <c r="A99" s="40" t="s">
        <v>302</v>
      </c>
      <c r="B99" s="114">
        <f t="shared" si="4"/>
        <v>521</v>
      </c>
      <c r="C99" s="121">
        <f t="shared" si="3"/>
        <v>151</v>
      </c>
      <c r="D99" s="120">
        <v>132</v>
      </c>
      <c r="E99" s="120">
        <v>15</v>
      </c>
      <c r="F99" s="120">
        <v>4</v>
      </c>
      <c r="G99" s="123">
        <f t="shared" si="5"/>
        <v>345</v>
      </c>
      <c r="H99" s="259">
        <v>252</v>
      </c>
      <c r="I99" s="258">
        <v>60</v>
      </c>
      <c r="J99" s="258">
        <v>33</v>
      </c>
      <c r="K99" s="120">
        <v>0</v>
      </c>
      <c r="L99" s="120">
        <v>2</v>
      </c>
      <c r="M99" s="120">
        <v>23</v>
      </c>
      <c r="N99" s="249"/>
      <c r="O99" s="71"/>
    </row>
    <row r="100" spans="1:15" x14ac:dyDescent="0.25">
      <c r="A100" s="40" t="s">
        <v>303</v>
      </c>
      <c r="B100" s="114">
        <f t="shared" si="4"/>
        <v>123</v>
      </c>
      <c r="C100" s="121">
        <f t="shared" si="3"/>
        <v>30</v>
      </c>
      <c r="D100" s="120">
        <v>27</v>
      </c>
      <c r="E100" s="120">
        <v>2</v>
      </c>
      <c r="F100" s="120">
        <v>1</v>
      </c>
      <c r="G100" s="123">
        <f t="shared" si="5"/>
        <v>90</v>
      </c>
      <c r="H100" s="259">
        <v>67</v>
      </c>
      <c r="I100" s="258">
        <v>19</v>
      </c>
      <c r="J100" s="258">
        <v>4</v>
      </c>
      <c r="K100" s="120">
        <v>0</v>
      </c>
      <c r="L100" s="120">
        <v>0</v>
      </c>
      <c r="M100" s="120">
        <v>3</v>
      </c>
      <c r="N100" s="249"/>
      <c r="O100" s="71"/>
    </row>
    <row r="101" spans="1:15" s="16" customFormat="1" x14ac:dyDescent="0.25">
      <c r="A101" s="40" t="s">
        <v>314</v>
      </c>
      <c r="B101" s="114">
        <f t="shared" si="4"/>
        <v>202</v>
      </c>
      <c r="C101" s="121">
        <f t="shared" si="3"/>
        <v>57</v>
      </c>
      <c r="D101" s="120">
        <v>50</v>
      </c>
      <c r="E101" s="120">
        <v>7</v>
      </c>
      <c r="F101" s="120">
        <v>0</v>
      </c>
      <c r="G101" s="123">
        <f t="shared" si="5"/>
        <v>134</v>
      </c>
      <c r="H101" s="259">
        <v>94</v>
      </c>
      <c r="I101" s="258">
        <v>29</v>
      </c>
      <c r="J101" s="258">
        <v>11</v>
      </c>
      <c r="K101" s="120">
        <v>1</v>
      </c>
      <c r="L101" s="120">
        <v>0</v>
      </c>
      <c r="M101" s="120">
        <v>10</v>
      </c>
      <c r="N101" s="249"/>
      <c r="O101" s="71"/>
    </row>
    <row r="102" spans="1:15" x14ac:dyDescent="0.25">
      <c r="A102" s="40" t="s">
        <v>304</v>
      </c>
      <c r="B102" s="114">
        <f t="shared" si="4"/>
        <v>304</v>
      </c>
      <c r="C102" s="121">
        <f t="shared" si="3"/>
        <v>86</v>
      </c>
      <c r="D102" s="120">
        <v>64</v>
      </c>
      <c r="E102" s="120">
        <v>19</v>
      </c>
      <c r="F102" s="120">
        <v>3</v>
      </c>
      <c r="G102" s="123">
        <f t="shared" si="5"/>
        <v>203</v>
      </c>
      <c r="H102" s="259">
        <v>157</v>
      </c>
      <c r="I102" s="258">
        <v>39</v>
      </c>
      <c r="J102" s="258">
        <v>7</v>
      </c>
      <c r="K102" s="120">
        <v>0</v>
      </c>
      <c r="L102" s="120">
        <v>1</v>
      </c>
      <c r="M102" s="120">
        <v>14</v>
      </c>
      <c r="N102" s="249"/>
      <c r="O102" s="71"/>
    </row>
    <row r="103" spans="1:15" x14ac:dyDescent="0.25">
      <c r="A103" s="40" t="s">
        <v>305</v>
      </c>
      <c r="B103" s="114">
        <f t="shared" si="4"/>
        <v>260</v>
      </c>
      <c r="C103" s="121">
        <f t="shared" si="3"/>
        <v>85</v>
      </c>
      <c r="D103" s="120">
        <v>78</v>
      </c>
      <c r="E103" s="120">
        <v>4</v>
      </c>
      <c r="F103" s="120">
        <v>3</v>
      </c>
      <c r="G103" s="123">
        <f t="shared" si="5"/>
        <v>156</v>
      </c>
      <c r="H103" s="259">
        <v>123</v>
      </c>
      <c r="I103" s="258">
        <v>27</v>
      </c>
      <c r="J103" s="258">
        <v>6</v>
      </c>
      <c r="K103" s="120">
        <v>0</v>
      </c>
      <c r="L103" s="120">
        <v>0</v>
      </c>
      <c r="M103" s="120">
        <v>19</v>
      </c>
      <c r="N103" s="249"/>
      <c r="O103" s="71"/>
    </row>
    <row r="104" spans="1:15" x14ac:dyDescent="0.25">
      <c r="A104" s="40" t="s">
        <v>306</v>
      </c>
      <c r="B104" s="114">
        <f t="shared" si="4"/>
        <v>258</v>
      </c>
      <c r="C104" s="121">
        <f t="shared" si="3"/>
        <v>83</v>
      </c>
      <c r="D104" s="120">
        <v>67</v>
      </c>
      <c r="E104" s="120">
        <v>14</v>
      </c>
      <c r="F104" s="120">
        <v>2</v>
      </c>
      <c r="G104" s="123">
        <f t="shared" si="5"/>
        <v>157</v>
      </c>
      <c r="H104" s="259">
        <v>128</v>
      </c>
      <c r="I104" s="258">
        <v>23</v>
      </c>
      <c r="J104" s="258">
        <v>6</v>
      </c>
      <c r="K104" s="120">
        <v>0</v>
      </c>
      <c r="L104" s="120">
        <v>0</v>
      </c>
      <c r="M104" s="120">
        <v>18</v>
      </c>
      <c r="N104" s="249"/>
      <c r="O104" s="71"/>
    </row>
    <row r="105" spans="1:15" x14ac:dyDescent="0.25">
      <c r="A105" s="40" t="s">
        <v>307</v>
      </c>
      <c r="B105" s="114">
        <f t="shared" si="4"/>
        <v>441</v>
      </c>
      <c r="C105" s="121">
        <f t="shared" si="3"/>
        <v>163</v>
      </c>
      <c r="D105" s="120">
        <v>145</v>
      </c>
      <c r="E105" s="120">
        <v>13</v>
      </c>
      <c r="F105" s="120">
        <v>5</v>
      </c>
      <c r="G105" s="123">
        <f t="shared" si="5"/>
        <v>260</v>
      </c>
      <c r="H105" s="259">
        <v>206</v>
      </c>
      <c r="I105" s="258">
        <v>40</v>
      </c>
      <c r="J105" s="258">
        <v>14</v>
      </c>
      <c r="K105" s="120">
        <v>0</v>
      </c>
      <c r="L105" s="120">
        <v>1</v>
      </c>
      <c r="M105" s="120">
        <v>17</v>
      </c>
      <c r="N105" s="249"/>
      <c r="O105" s="71"/>
    </row>
    <row r="106" spans="1:15" x14ac:dyDescent="0.25">
      <c r="A106" s="40" t="s">
        <v>308</v>
      </c>
      <c r="B106" s="114">
        <f t="shared" si="4"/>
        <v>356</v>
      </c>
      <c r="C106" s="121">
        <f t="shared" si="3"/>
        <v>103</v>
      </c>
      <c r="D106" s="120">
        <v>95</v>
      </c>
      <c r="E106" s="120">
        <v>8</v>
      </c>
      <c r="F106" s="120">
        <v>0</v>
      </c>
      <c r="G106" s="123">
        <f t="shared" si="5"/>
        <v>238</v>
      </c>
      <c r="H106" s="259">
        <v>200</v>
      </c>
      <c r="I106" s="258">
        <v>31</v>
      </c>
      <c r="J106" s="258">
        <v>7</v>
      </c>
      <c r="K106" s="120">
        <v>0</v>
      </c>
      <c r="L106" s="120">
        <v>0</v>
      </c>
      <c r="M106" s="120">
        <v>15</v>
      </c>
      <c r="N106" s="249"/>
      <c r="O106" s="71"/>
    </row>
    <row r="107" spans="1:15" x14ac:dyDescent="0.25">
      <c r="A107" s="40" t="s">
        <v>309</v>
      </c>
      <c r="B107" s="114">
        <f t="shared" si="4"/>
        <v>403</v>
      </c>
      <c r="C107" s="121">
        <f t="shared" si="3"/>
        <v>131</v>
      </c>
      <c r="D107" s="120">
        <v>120</v>
      </c>
      <c r="E107" s="120">
        <v>8</v>
      </c>
      <c r="F107" s="120">
        <v>3</v>
      </c>
      <c r="G107" s="123">
        <f t="shared" si="5"/>
        <v>245</v>
      </c>
      <c r="H107" s="259">
        <v>202</v>
      </c>
      <c r="I107" s="258">
        <v>28</v>
      </c>
      <c r="J107" s="258">
        <v>15</v>
      </c>
      <c r="K107" s="120">
        <v>0</v>
      </c>
      <c r="L107" s="120">
        <v>2</v>
      </c>
      <c r="M107" s="120">
        <v>25</v>
      </c>
      <c r="N107" s="249"/>
      <c r="O107" s="71"/>
    </row>
    <row r="108" spans="1:15" x14ac:dyDescent="0.25">
      <c r="A108" s="41" t="s">
        <v>310</v>
      </c>
      <c r="B108" s="119">
        <f t="shared" si="4"/>
        <v>29067</v>
      </c>
      <c r="C108" s="119">
        <f t="shared" si="3"/>
        <v>10188</v>
      </c>
      <c r="D108" s="122">
        <f>SUM(D60:D107)+SUM(D4:D56)</f>
        <v>9069</v>
      </c>
      <c r="E108" s="122">
        <f t="shared" ref="E108:M108" si="6">SUM(E60:E107)+SUM(E4:E56)</f>
        <v>890</v>
      </c>
      <c r="F108" s="122">
        <f t="shared" si="6"/>
        <v>229</v>
      </c>
      <c r="G108" s="124">
        <f>SUM(H108+I108+J108)</f>
        <v>17349</v>
      </c>
      <c r="H108" s="122">
        <f t="shared" si="6"/>
        <v>13563</v>
      </c>
      <c r="I108" s="122">
        <f t="shared" si="6"/>
        <v>2649</v>
      </c>
      <c r="J108" s="122">
        <f t="shared" si="6"/>
        <v>1137</v>
      </c>
      <c r="K108" s="122">
        <f t="shared" si="6"/>
        <v>11</v>
      </c>
      <c r="L108" s="122">
        <f t="shared" si="6"/>
        <v>47</v>
      </c>
      <c r="M108" s="122">
        <f t="shared" si="6"/>
        <v>1472</v>
      </c>
      <c r="N108" s="249"/>
      <c r="O108" s="71"/>
    </row>
  </sheetData>
  <pageMargins left="0.7" right="0.7" top="0.75" bottom="0.75" header="0.3" footer="0.3"/>
  <pageSetup paperSize="5" orientation="portrait" r:id="rId1"/>
  <headerFooter>
    <oddHeader>&amp;C&amp;"-,Bold"&amp;16 2017 General Election
November 7, 2017</oddHeader>
  </headerFooter>
  <ignoredErrors>
    <ignoredError sqref="G108:G1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view="pageLayout" zoomScaleNormal="100" workbookViewId="0">
      <selection activeCell="A2" sqref="A2"/>
    </sheetView>
  </sheetViews>
  <sheetFormatPr defaultRowHeight="15" x14ac:dyDescent="0.25"/>
  <cols>
    <col min="1" max="1" width="19.5703125" bestFit="1" customWidth="1"/>
    <col min="2" max="13" width="5.85546875" customWidth="1"/>
  </cols>
  <sheetData>
    <row r="1" spans="1:15" ht="13.5" customHeight="1" x14ac:dyDescent="0.25"/>
    <row r="2" spans="1:15" ht="86.25" customHeight="1" x14ac:dyDescent="0.25">
      <c r="A2" s="312" t="s">
        <v>425</v>
      </c>
      <c r="B2" s="20" t="s">
        <v>1</v>
      </c>
      <c r="C2" s="20" t="s">
        <v>427</v>
      </c>
      <c r="D2" s="20" t="s">
        <v>427</v>
      </c>
      <c r="E2" s="20" t="s">
        <v>427</v>
      </c>
      <c r="F2" s="20" t="s">
        <v>427</v>
      </c>
      <c r="G2" s="20" t="s">
        <v>427</v>
      </c>
      <c r="H2" s="20" t="s">
        <v>426</v>
      </c>
      <c r="I2" s="20" t="s">
        <v>742</v>
      </c>
      <c r="J2" s="20" t="s">
        <v>426</v>
      </c>
      <c r="K2" s="20" t="s">
        <v>3</v>
      </c>
      <c r="L2" s="20" t="s">
        <v>141</v>
      </c>
      <c r="M2" s="20" t="s">
        <v>142</v>
      </c>
    </row>
    <row r="3" spans="1:15" x14ac:dyDescent="0.25">
      <c r="A3" s="58" t="s">
        <v>4</v>
      </c>
      <c r="B3" s="58"/>
      <c r="C3" s="60" t="s">
        <v>5</v>
      </c>
      <c r="D3" s="60" t="s">
        <v>6</v>
      </c>
      <c r="E3" s="60" t="s">
        <v>9</v>
      </c>
      <c r="F3" s="60" t="s">
        <v>428</v>
      </c>
      <c r="G3" s="60" t="s">
        <v>23</v>
      </c>
      <c r="H3" s="60" t="s">
        <v>5</v>
      </c>
      <c r="I3" s="60" t="s">
        <v>7</v>
      </c>
      <c r="J3" s="60" t="s">
        <v>8</v>
      </c>
      <c r="K3" s="60" t="s">
        <v>11</v>
      </c>
      <c r="L3" s="60"/>
      <c r="M3" s="59"/>
    </row>
    <row r="4" spans="1:15" x14ac:dyDescent="0.25">
      <c r="A4" s="56" t="s">
        <v>239</v>
      </c>
      <c r="B4" s="61">
        <f t="shared" ref="B4:B35" si="0">SUM(C4+H4+K4+L4+M4)</f>
        <v>342</v>
      </c>
      <c r="C4" s="121">
        <f t="shared" ref="C4:C56" si="1">SUM(D4+E4+F4+G4)</f>
        <v>136</v>
      </c>
      <c r="D4" s="120">
        <v>105</v>
      </c>
      <c r="E4" s="120">
        <v>17</v>
      </c>
      <c r="F4" s="120">
        <v>11</v>
      </c>
      <c r="G4" s="120">
        <v>3</v>
      </c>
      <c r="H4" s="121">
        <f>SUM(I4+J4)</f>
        <v>184</v>
      </c>
      <c r="I4" s="120">
        <v>134</v>
      </c>
      <c r="J4" s="120">
        <v>50</v>
      </c>
      <c r="K4" s="120">
        <v>1</v>
      </c>
      <c r="L4" s="120">
        <v>1</v>
      </c>
      <c r="M4" s="120">
        <v>20</v>
      </c>
      <c r="N4" s="249"/>
    </row>
    <row r="5" spans="1:15" x14ac:dyDescent="0.25">
      <c r="A5" s="56" t="s">
        <v>240</v>
      </c>
      <c r="B5" s="61">
        <f t="shared" si="0"/>
        <v>515</v>
      </c>
      <c r="C5" s="121">
        <f t="shared" si="1"/>
        <v>158</v>
      </c>
      <c r="D5" s="120">
        <v>134</v>
      </c>
      <c r="E5" s="120">
        <v>7</v>
      </c>
      <c r="F5" s="120">
        <v>12</v>
      </c>
      <c r="G5" s="120">
        <v>5</v>
      </c>
      <c r="H5" s="121">
        <f t="shared" ref="H5:H70" si="2">SUM(I5+J5)</f>
        <v>322</v>
      </c>
      <c r="I5" s="120">
        <v>274</v>
      </c>
      <c r="J5" s="120">
        <v>48</v>
      </c>
      <c r="K5" s="120">
        <v>0</v>
      </c>
      <c r="L5" s="120">
        <v>1</v>
      </c>
      <c r="M5" s="120">
        <v>34</v>
      </c>
      <c r="N5" s="249"/>
      <c r="O5" s="71"/>
    </row>
    <row r="6" spans="1:15" x14ac:dyDescent="0.25">
      <c r="A6" s="56" t="s">
        <v>241</v>
      </c>
      <c r="B6" s="61">
        <f t="shared" si="0"/>
        <v>447</v>
      </c>
      <c r="C6" s="121">
        <f t="shared" si="1"/>
        <v>129</v>
      </c>
      <c r="D6" s="120">
        <v>119</v>
      </c>
      <c r="E6" s="120">
        <v>4</v>
      </c>
      <c r="F6" s="120">
        <v>5</v>
      </c>
      <c r="G6" s="120">
        <v>1</v>
      </c>
      <c r="H6" s="121">
        <f t="shared" si="2"/>
        <v>273</v>
      </c>
      <c r="I6" s="120">
        <v>216</v>
      </c>
      <c r="J6" s="120">
        <v>57</v>
      </c>
      <c r="K6" s="120">
        <v>0</v>
      </c>
      <c r="L6" s="120">
        <v>3</v>
      </c>
      <c r="M6" s="120">
        <v>42</v>
      </c>
      <c r="N6" s="249"/>
      <c r="O6" s="71"/>
    </row>
    <row r="7" spans="1:15" x14ac:dyDescent="0.25">
      <c r="A7" s="56" t="s">
        <v>242</v>
      </c>
      <c r="B7" s="61">
        <f t="shared" si="0"/>
        <v>476</v>
      </c>
      <c r="C7" s="121">
        <f t="shared" si="1"/>
        <v>155</v>
      </c>
      <c r="D7" s="120">
        <v>131</v>
      </c>
      <c r="E7" s="120">
        <v>13</v>
      </c>
      <c r="F7" s="120">
        <v>11</v>
      </c>
      <c r="G7" s="120">
        <v>0</v>
      </c>
      <c r="H7" s="121">
        <f t="shared" si="2"/>
        <v>281</v>
      </c>
      <c r="I7" s="120">
        <v>223</v>
      </c>
      <c r="J7" s="120">
        <v>58</v>
      </c>
      <c r="K7" s="120">
        <v>0</v>
      </c>
      <c r="L7" s="120">
        <v>2</v>
      </c>
      <c r="M7" s="120">
        <v>38</v>
      </c>
      <c r="N7" s="249"/>
      <c r="O7" s="71"/>
    </row>
    <row r="8" spans="1:15" x14ac:dyDescent="0.25">
      <c r="A8" s="56" t="s">
        <v>243</v>
      </c>
      <c r="B8" s="61">
        <f t="shared" si="0"/>
        <v>215</v>
      </c>
      <c r="C8" s="121">
        <f t="shared" si="1"/>
        <v>55</v>
      </c>
      <c r="D8" s="120">
        <v>45</v>
      </c>
      <c r="E8" s="120">
        <v>3</v>
      </c>
      <c r="F8" s="120">
        <v>5</v>
      </c>
      <c r="G8" s="120">
        <v>2</v>
      </c>
      <c r="H8" s="121">
        <f t="shared" si="2"/>
        <v>150</v>
      </c>
      <c r="I8" s="120">
        <v>119</v>
      </c>
      <c r="J8" s="120">
        <v>31</v>
      </c>
      <c r="K8" s="120">
        <v>1</v>
      </c>
      <c r="L8" s="120">
        <v>1</v>
      </c>
      <c r="M8" s="120">
        <v>8</v>
      </c>
      <c r="N8" s="249"/>
      <c r="O8" s="71"/>
    </row>
    <row r="9" spans="1:15" x14ac:dyDescent="0.25">
      <c r="A9" s="56" t="s">
        <v>244</v>
      </c>
      <c r="B9" s="61">
        <f t="shared" si="0"/>
        <v>302</v>
      </c>
      <c r="C9" s="121">
        <f t="shared" si="1"/>
        <v>71</v>
      </c>
      <c r="D9" s="120">
        <v>49</v>
      </c>
      <c r="E9" s="120">
        <v>9</v>
      </c>
      <c r="F9" s="120">
        <v>11</v>
      </c>
      <c r="G9" s="120">
        <v>2</v>
      </c>
      <c r="H9" s="121">
        <f t="shared" si="2"/>
        <v>212</v>
      </c>
      <c r="I9" s="120">
        <v>171</v>
      </c>
      <c r="J9" s="120">
        <v>41</v>
      </c>
      <c r="K9" s="120">
        <v>0</v>
      </c>
      <c r="L9" s="120">
        <v>1</v>
      </c>
      <c r="M9" s="120">
        <v>18</v>
      </c>
      <c r="N9" s="249"/>
      <c r="O9" s="71"/>
    </row>
    <row r="10" spans="1:15" x14ac:dyDescent="0.25">
      <c r="A10" s="56" t="s">
        <v>245</v>
      </c>
      <c r="B10" s="61">
        <f t="shared" si="0"/>
        <v>571</v>
      </c>
      <c r="C10" s="121">
        <f t="shared" si="1"/>
        <v>139</v>
      </c>
      <c r="D10" s="120">
        <v>103</v>
      </c>
      <c r="E10" s="120">
        <v>18</v>
      </c>
      <c r="F10" s="120">
        <v>13</v>
      </c>
      <c r="G10" s="120">
        <v>5</v>
      </c>
      <c r="H10" s="121">
        <f t="shared" si="2"/>
        <v>387</v>
      </c>
      <c r="I10" s="120">
        <v>310</v>
      </c>
      <c r="J10" s="120">
        <v>77</v>
      </c>
      <c r="K10" s="120">
        <v>0</v>
      </c>
      <c r="L10" s="120">
        <v>0</v>
      </c>
      <c r="M10" s="120">
        <v>45</v>
      </c>
      <c r="N10" s="249"/>
      <c r="O10" s="71"/>
    </row>
    <row r="11" spans="1:15" x14ac:dyDescent="0.25">
      <c r="A11" s="56" t="s">
        <v>246</v>
      </c>
      <c r="B11" s="61">
        <f t="shared" si="0"/>
        <v>550</v>
      </c>
      <c r="C11" s="121">
        <f t="shared" si="1"/>
        <v>145</v>
      </c>
      <c r="D11" s="120">
        <v>123</v>
      </c>
      <c r="E11" s="120">
        <v>13</v>
      </c>
      <c r="F11" s="120">
        <v>5</v>
      </c>
      <c r="G11" s="120">
        <v>4</v>
      </c>
      <c r="H11" s="121">
        <f t="shared" si="2"/>
        <v>356</v>
      </c>
      <c r="I11" s="120">
        <v>280</v>
      </c>
      <c r="J11" s="120">
        <v>76</v>
      </c>
      <c r="K11" s="120">
        <v>0</v>
      </c>
      <c r="L11" s="120">
        <v>0</v>
      </c>
      <c r="M11" s="120">
        <v>49</v>
      </c>
      <c r="N11" s="249"/>
      <c r="O11" s="71"/>
    </row>
    <row r="12" spans="1:15" x14ac:dyDescent="0.25">
      <c r="A12" s="56" t="s">
        <v>247</v>
      </c>
      <c r="B12" s="61">
        <f t="shared" si="0"/>
        <v>483</v>
      </c>
      <c r="C12" s="121">
        <f t="shared" si="1"/>
        <v>162</v>
      </c>
      <c r="D12" s="120">
        <v>137</v>
      </c>
      <c r="E12" s="120">
        <v>10</v>
      </c>
      <c r="F12" s="120">
        <v>12</v>
      </c>
      <c r="G12" s="120">
        <v>3</v>
      </c>
      <c r="H12" s="121">
        <f t="shared" si="2"/>
        <v>304</v>
      </c>
      <c r="I12" s="120">
        <v>250</v>
      </c>
      <c r="J12" s="120">
        <v>54</v>
      </c>
      <c r="K12" s="120">
        <v>0</v>
      </c>
      <c r="L12" s="120">
        <v>0</v>
      </c>
      <c r="M12" s="120">
        <v>17</v>
      </c>
      <c r="N12" s="249"/>
      <c r="O12" s="71"/>
    </row>
    <row r="13" spans="1:15" x14ac:dyDescent="0.25">
      <c r="A13" s="56" t="s">
        <v>248</v>
      </c>
      <c r="B13" s="61">
        <f t="shared" si="0"/>
        <v>426</v>
      </c>
      <c r="C13" s="121">
        <f t="shared" si="1"/>
        <v>190</v>
      </c>
      <c r="D13" s="120">
        <v>159</v>
      </c>
      <c r="E13" s="120">
        <v>13</v>
      </c>
      <c r="F13" s="120">
        <v>14</v>
      </c>
      <c r="G13" s="120">
        <v>4</v>
      </c>
      <c r="H13" s="121">
        <f t="shared" si="2"/>
        <v>212</v>
      </c>
      <c r="I13" s="120">
        <v>176</v>
      </c>
      <c r="J13" s="120">
        <v>36</v>
      </c>
      <c r="K13" s="120">
        <v>0</v>
      </c>
      <c r="L13" s="120">
        <v>0</v>
      </c>
      <c r="M13" s="120">
        <v>24</v>
      </c>
      <c r="N13" s="249"/>
      <c r="O13" s="71"/>
    </row>
    <row r="14" spans="1:15" x14ac:dyDescent="0.25">
      <c r="A14" s="56" t="s">
        <v>249</v>
      </c>
      <c r="B14" s="61">
        <f t="shared" si="0"/>
        <v>303</v>
      </c>
      <c r="C14" s="121">
        <f t="shared" si="1"/>
        <v>104</v>
      </c>
      <c r="D14" s="120">
        <v>87</v>
      </c>
      <c r="E14" s="120">
        <v>7</v>
      </c>
      <c r="F14" s="120">
        <v>7</v>
      </c>
      <c r="G14" s="120">
        <v>3</v>
      </c>
      <c r="H14" s="121">
        <f t="shared" si="2"/>
        <v>182</v>
      </c>
      <c r="I14" s="120">
        <v>154</v>
      </c>
      <c r="J14" s="120">
        <v>28</v>
      </c>
      <c r="K14" s="120">
        <v>0</v>
      </c>
      <c r="L14" s="120">
        <v>0</v>
      </c>
      <c r="M14" s="120">
        <v>17</v>
      </c>
      <c r="N14" s="249"/>
      <c r="O14" s="71"/>
    </row>
    <row r="15" spans="1:15" x14ac:dyDescent="0.25">
      <c r="A15" s="56" t="s">
        <v>250</v>
      </c>
      <c r="B15" s="61">
        <f t="shared" si="0"/>
        <v>330</v>
      </c>
      <c r="C15" s="121">
        <f t="shared" si="1"/>
        <v>161</v>
      </c>
      <c r="D15" s="120">
        <v>143</v>
      </c>
      <c r="E15" s="120">
        <v>8</v>
      </c>
      <c r="F15" s="120">
        <v>7</v>
      </c>
      <c r="G15" s="120">
        <v>3</v>
      </c>
      <c r="H15" s="121">
        <f t="shared" si="2"/>
        <v>156</v>
      </c>
      <c r="I15" s="120">
        <v>128</v>
      </c>
      <c r="J15" s="120">
        <v>28</v>
      </c>
      <c r="K15" s="120">
        <v>0</v>
      </c>
      <c r="L15" s="120">
        <v>0</v>
      </c>
      <c r="M15" s="120">
        <v>13</v>
      </c>
      <c r="N15" s="249"/>
      <c r="O15" s="71"/>
    </row>
    <row r="16" spans="1:15" x14ac:dyDescent="0.25">
      <c r="A16" s="56" t="s">
        <v>251</v>
      </c>
      <c r="B16" s="61">
        <f t="shared" si="0"/>
        <v>85</v>
      </c>
      <c r="C16" s="121">
        <f t="shared" si="1"/>
        <v>17</v>
      </c>
      <c r="D16" s="120">
        <v>12</v>
      </c>
      <c r="E16" s="120">
        <v>2</v>
      </c>
      <c r="F16" s="120">
        <v>2</v>
      </c>
      <c r="G16" s="120">
        <v>1</v>
      </c>
      <c r="H16" s="121">
        <f t="shared" si="2"/>
        <v>63</v>
      </c>
      <c r="I16" s="120">
        <v>43</v>
      </c>
      <c r="J16" s="120">
        <v>20</v>
      </c>
      <c r="K16" s="120">
        <v>0</v>
      </c>
      <c r="L16" s="120">
        <v>0</v>
      </c>
      <c r="M16" s="120">
        <v>5</v>
      </c>
      <c r="N16" s="249"/>
      <c r="O16" s="71"/>
    </row>
    <row r="17" spans="1:15" x14ac:dyDescent="0.25">
      <c r="A17" s="56" t="s">
        <v>252</v>
      </c>
      <c r="B17" s="61">
        <f t="shared" si="0"/>
        <v>225</v>
      </c>
      <c r="C17" s="121">
        <f t="shared" si="1"/>
        <v>58</v>
      </c>
      <c r="D17" s="120">
        <v>46</v>
      </c>
      <c r="E17" s="120">
        <v>3</v>
      </c>
      <c r="F17" s="120">
        <v>8</v>
      </c>
      <c r="G17" s="120">
        <v>1</v>
      </c>
      <c r="H17" s="121">
        <f t="shared" si="2"/>
        <v>150</v>
      </c>
      <c r="I17" s="120">
        <v>118</v>
      </c>
      <c r="J17" s="120">
        <v>32</v>
      </c>
      <c r="K17" s="120">
        <v>0</v>
      </c>
      <c r="L17" s="120">
        <v>0</v>
      </c>
      <c r="M17" s="120">
        <v>17</v>
      </c>
      <c r="N17" s="249"/>
      <c r="O17" s="71"/>
    </row>
    <row r="18" spans="1:15" x14ac:dyDescent="0.25">
      <c r="A18" s="56" t="s">
        <v>418</v>
      </c>
      <c r="B18" s="61">
        <f t="shared" si="0"/>
        <v>294</v>
      </c>
      <c r="C18" s="121">
        <f t="shared" si="1"/>
        <v>44</v>
      </c>
      <c r="D18" s="120">
        <v>39</v>
      </c>
      <c r="E18" s="120">
        <v>1</v>
      </c>
      <c r="F18" s="120">
        <v>3</v>
      </c>
      <c r="G18" s="120">
        <v>1</v>
      </c>
      <c r="H18" s="121">
        <f t="shared" si="2"/>
        <v>237</v>
      </c>
      <c r="I18" s="120">
        <v>210</v>
      </c>
      <c r="J18" s="120">
        <v>27</v>
      </c>
      <c r="K18" s="120">
        <v>0</v>
      </c>
      <c r="L18" s="120">
        <v>1</v>
      </c>
      <c r="M18" s="120">
        <v>12</v>
      </c>
      <c r="N18" s="249"/>
      <c r="O18" s="71"/>
    </row>
    <row r="19" spans="1:15" x14ac:dyDescent="0.25">
      <c r="A19" s="56" t="s">
        <v>24</v>
      </c>
      <c r="B19" s="61">
        <f t="shared" si="0"/>
        <v>160</v>
      </c>
      <c r="C19" s="121">
        <f t="shared" si="1"/>
        <v>74</v>
      </c>
      <c r="D19" s="120">
        <v>59</v>
      </c>
      <c r="E19" s="120">
        <v>8</v>
      </c>
      <c r="F19" s="120">
        <v>6</v>
      </c>
      <c r="G19" s="120">
        <v>1</v>
      </c>
      <c r="H19" s="121">
        <f t="shared" si="2"/>
        <v>72</v>
      </c>
      <c r="I19" s="120">
        <v>55</v>
      </c>
      <c r="J19" s="120">
        <v>17</v>
      </c>
      <c r="K19" s="120">
        <v>0</v>
      </c>
      <c r="L19" s="120">
        <v>1</v>
      </c>
      <c r="M19" s="120">
        <v>13</v>
      </c>
      <c r="N19" s="249"/>
      <c r="O19" s="71"/>
    </row>
    <row r="20" spans="1:15" x14ac:dyDescent="0.25">
      <c r="A20" s="56" t="s">
        <v>254</v>
      </c>
      <c r="B20" s="61">
        <f t="shared" si="0"/>
        <v>144</v>
      </c>
      <c r="C20" s="121">
        <f t="shared" si="1"/>
        <v>70</v>
      </c>
      <c r="D20" s="120">
        <v>62</v>
      </c>
      <c r="E20" s="120">
        <v>5</v>
      </c>
      <c r="F20" s="120">
        <v>3</v>
      </c>
      <c r="G20" s="120">
        <v>0</v>
      </c>
      <c r="H20" s="121">
        <f t="shared" si="2"/>
        <v>65</v>
      </c>
      <c r="I20" s="120">
        <v>55</v>
      </c>
      <c r="J20" s="120">
        <v>10</v>
      </c>
      <c r="K20" s="120">
        <v>0</v>
      </c>
      <c r="L20" s="120">
        <v>0</v>
      </c>
      <c r="M20" s="120">
        <v>9</v>
      </c>
      <c r="N20" s="249"/>
      <c r="O20" s="71"/>
    </row>
    <row r="21" spans="1:15" x14ac:dyDescent="0.25">
      <c r="A21" s="56" t="s">
        <v>157</v>
      </c>
      <c r="B21" s="61">
        <f t="shared" si="0"/>
        <v>87</v>
      </c>
      <c r="C21" s="121">
        <f t="shared" si="1"/>
        <v>57</v>
      </c>
      <c r="D21" s="120">
        <v>47</v>
      </c>
      <c r="E21" s="120">
        <v>4</v>
      </c>
      <c r="F21" s="120">
        <v>5</v>
      </c>
      <c r="G21" s="120">
        <v>1</v>
      </c>
      <c r="H21" s="121">
        <f t="shared" si="2"/>
        <v>21</v>
      </c>
      <c r="I21" s="120">
        <v>15</v>
      </c>
      <c r="J21" s="120">
        <v>6</v>
      </c>
      <c r="K21" s="120">
        <v>0</v>
      </c>
      <c r="L21" s="120">
        <v>1</v>
      </c>
      <c r="M21" s="120">
        <v>8</v>
      </c>
      <c r="N21" s="249"/>
      <c r="O21" s="71"/>
    </row>
    <row r="22" spans="1:15" x14ac:dyDescent="0.25">
      <c r="A22" s="56" t="s">
        <v>25</v>
      </c>
      <c r="B22" s="61">
        <f t="shared" si="0"/>
        <v>252</v>
      </c>
      <c r="C22" s="121">
        <f t="shared" si="1"/>
        <v>148</v>
      </c>
      <c r="D22" s="120">
        <v>130</v>
      </c>
      <c r="E22" s="120">
        <v>9</v>
      </c>
      <c r="F22" s="120">
        <v>8</v>
      </c>
      <c r="G22" s="120">
        <v>1</v>
      </c>
      <c r="H22" s="121">
        <f t="shared" si="2"/>
        <v>77</v>
      </c>
      <c r="I22" s="120">
        <v>59</v>
      </c>
      <c r="J22" s="120">
        <v>18</v>
      </c>
      <c r="K22" s="120">
        <v>0</v>
      </c>
      <c r="L22" s="120">
        <v>0</v>
      </c>
      <c r="M22" s="120">
        <v>27</v>
      </c>
      <c r="N22" s="249"/>
      <c r="O22" s="71"/>
    </row>
    <row r="23" spans="1:15" x14ac:dyDescent="0.25">
      <c r="A23" s="56" t="s">
        <v>26</v>
      </c>
      <c r="B23" s="61">
        <f t="shared" si="0"/>
        <v>281</v>
      </c>
      <c r="C23" s="121">
        <f t="shared" si="1"/>
        <v>163</v>
      </c>
      <c r="D23" s="120">
        <v>137</v>
      </c>
      <c r="E23" s="120">
        <v>8</v>
      </c>
      <c r="F23" s="120">
        <v>16</v>
      </c>
      <c r="G23" s="120">
        <v>2</v>
      </c>
      <c r="H23" s="121">
        <f t="shared" si="2"/>
        <v>90</v>
      </c>
      <c r="I23" s="120">
        <v>69</v>
      </c>
      <c r="J23" s="120">
        <v>21</v>
      </c>
      <c r="K23" s="120">
        <v>0</v>
      </c>
      <c r="L23" s="120">
        <v>0</v>
      </c>
      <c r="M23" s="120">
        <v>28</v>
      </c>
      <c r="N23" s="249"/>
      <c r="O23" s="71"/>
    </row>
    <row r="24" spans="1:15" x14ac:dyDescent="0.25">
      <c r="A24" s="56" t="s">
        <v>255</v>
      </c>
      <c r="B24" s="61">
        <f t="shared" si="0"/>
        <v>222</v>
      </c>
      <c r="C24" s="121">
        <f t="shared" si="1"/>
        <v>120</v>
      </c>
      <c r="D24" s="120">
        <v>93</v>
      </c>
      <c r="E24" s="120">
        <v>11</v>
      </c>
      <c r="F24" s="120">
        <v>13</v>
      </c>
      <c r="G24" s="120">
        <v>3</v>
      </c>
      <c r="H24" s="121">
        <f t="shared" si="2"/>
        <v>79</v>
      </c>
      <c r="I24" s="120">
        <v>67</v>
      </c>
      <c r="J24" s="120">
        <v>12</v>
      </c>
      <c r="K24" s="120">
        <v>0</v>
      </c>
      <c r="L24" s="120">
        <v>1</v>
      </c>
      <c r="M24" s="120">
        <v>22</v>
      </c>
      <c r="N24" s="249"/>
      <c r="O24" s="71"/>
    </row>
    <row r="25" spans="1:15" x14ac:dyDescent="0.25">
      <c r="A25" s="56" t="s">
        <v>158</v>
      </c>
      <c r="B25" s="61">
        <f t="shared" si="0"/>
        <v>472</v>
      </c>
      <c r="C25" s="121">
        <f t="shared" si="1"/>
        <v>286</v>
      </c>
      <c r="D25" s="120">
        <v>239</v>
      </c>
      <c r="E25" s="120">
        <v>15</v>
      </c>
      <c r="F25" s="120">
        <v>25</v>
      </c>
      <c r="G25" s="120">
        <v>7</v>
      </c>
      <c r="H25" s="121">
        <f t="shared" si="2"/>
        <v>149</v>
      </c>
      <c r="I25" s="120">
        <v>135</v>
      </c>
      <c r="J25" s="120">
        <v>14</v>
      </c>
      <c r="K25" s="120">
        <v>1</v>
      </c>
      <c r="L25" s="120">
        <v>1</v>
      </c>
      <c r="M25" s="120">
        <v>35</v>
      </c>
      <c r="N25" s="249"/>
      <c r="O25" s="71"/>
    </row>
    <row r="26" spans="1:15" x14ac:dyDescent="0.25">
      <c r="A26" s="56" t="s">
        <v>159</v>
      </c>
      <c r="B26" s="61">
        <f t="shared" si="0"/>
        <v>205</v>
      </c>
      <c r="C26" s="121">
        <f t="shared" si="1"/>
        <v>101</v>
      </c>
      <c r="D26" s="120">
        <v>89</v>
      </c>
      <c r="E26" s="120">
        <v>5</v>
      </c>
      <c r="F26" s="120">
        <v>6</v>
      </c>
      <c r="G26" s="120">
        <v>1</v>
      </c>
      <c r="H26" s="121">
        <f t="shared" si="2"/>
        <v>83</v>
      </c>
      <c r="I26" s="120">
        <v>74</v>
      </c>
      <c r="J26" s="120">
        <v>9</v>
      </c>
      <c r="K26" s="120">
        <v>0</v>
      </c>
      <c r="L26" s="120">
        <v>0</v>
      </c>
      <c r="M26" s="120">
        <v>21</v>
      </c>
      <c r="N26" s="249"/>
      <c r="O26" s="71"/>
    </row>
    <row r="27" spans="1:15" x14ac:dyDescent="0.25">
      <c r="A27" s="56" t="s">
        <v>256</v>
      </c>
      <c r="B27" s="61">
        <f t="shared" si="0"/>
        <v>94</v>
      </c>
      <c r="C27" s="121">
        <f t="shared" si="1"/>
        <v>52</v>
      </c>
      <c r="D27" s="120">
        <v>42</v>
      </c>
      <c r="E27" s="120">
        <v>6</v>
      </c>
      <c r="F27" s="120">
        <v>3</v>
      </c>
      <c r="G27" s="120">
        <v>1</v>
      </c>
      <c r="H27" s="121">
        <f t="shared" si="2"/>
        <v>34</v>
      </c>
      <c r="I27" s="120">
        <v>25</v>
      </c>
      <c r="J27" s="120">
        <v>9</v>
      </c>
      <c r="K27" s="120">
        <v>0</v>
      </c>
      <c r="L27" s="120">
        <v>0</v>
      </c>
      <c r="M27" s="120">
        <v>8</v>
      </c>
      <c r="N27" s="249"/>
      <c r="O27" s="71"/>
    </row>
    <row r="28" spans="1:15" x14ac:dyDescent="0.25">
      <c r="A28" s="56" t="s">
        <v>161</v>
      </c>
      <c r="B28" s="61">
        <f t="shared" si="0"/>
        <v>145</v>
      </c>
      <c r="C28" s="121">
        <f t="shared" si="1"/>
        <v>93</v>
      </c>
      <c r="D28" s="120">
        <v>79</v>
      </c>
      <c r="E28" s="120">
        <v>4</v>
      </c>
      <c r="F28" s="120">
        <v>8</v>
      </c>
      <c r="G28" s="120">
        <v>2</v>
      </c>
      <c r="H28" s="121">
        <f t="shared" si="2"/>
        <v>43</v>
      </c>
      <c r="I28" s="120">
        <v>31</v>
      </c>
      <c r="J28" s="120">
        <v>12</v>
      </c>
      <c r="K28" s="120">
        <v>0</v>
      </c>
      <c r="L28" s="120">
        <v>0</v>
      </c>
      <c r="M28" s="120">
        <v>9</v>
      </c>
      <c r="N28" s="249"/>
      <c r="O28" s="71"/>
    </row>
    <row r="29" spans="1:15" x14ac:dyDescent="0.25">
      <c r="A29" s="56" t="s">
        <v>27</v>
      </c>
      <c r="B29" s="61">
        <f t="shared" si="0"/>
        <v>305</v>
      </c>
      <c r="C29" s="121">
        <f t="shared" si="1"/>
        <v>148</v>
      </c>
      <c r="D29" s="120">
        <v>126</v>
      </c>
      <c r="E29" s="120">
        <v>6</v>
      </c>
      <c r="F29" s="120">
        <v>13</v>
      </c>
      <c r="G29" s="120">
        <v>3</v>
      </c>
      <c r="H29" s="121">
        <f t="shared" si="2"/>
        <v>131</v>
      </c>
      <c r="I29" s="120">
        <v>106</v>
      </c>
      <c r="J29" s="120">
        <v>25</v>
      </c>
      <c r="K29" s="120">
        <v>0</v>
      </c>
      <c r="L29" s="120">
        <v>0</v>
      </c>
      <c r="M29" s="120">
        <v>26</v>
      </c>
      <c r="N29" s="249"/>
      <c r="O29" s="71"/>
    </row>
    <row r="30" spans="1:15" x14ac:dyDescent="0.25">
      <c r="A30" s="56" t="s">
        <v>28</v>
      </c>
      <c r="B30" s="61">
        <f t="shared" si="0"/>
        <v>108</v>
      </c>
      <c r="C30" s="121">
        <f t="shared" si="1"/>
        <v>67</v>
      </c>
      <c r="D30" s="120">
        <v>60</v>
      </c>
      <c r="E30" s="120">
        <v>3</v>
      </c>
      <c r="F30" s="120">
        <v>3</v>
      </c>
      <c r="G30" s="120">
        <v>1</v>
      </c>
      <c r="H30" s="121">
        <f t="shared" si="2"/>
        <v>30</v>
      </c>
      <c r="I30" s="120">
        <v>21</v>
      </c>
      <c r="J30" s="120">
        <v>9</v>
      </c>
      <c r="K30" s="120">
        <v>0</v>
      </c>
      <c r="L30" s="120">
        <v>0</v>
      </c>
      <c r="M30" s="120">
        <v>11</v>
      </c>
      <c r="N30" s="249"/>
      <c r="O30" s="71"/>
    </row>
    <row r="31" spans="1:15" x14ac:dyDescent="0.25">
      <c r="A31" s="56" t="s">
        <v>29</v>
      </c>
      <c r="B31" s="61">
        <f t="shared" si="0"/>
        <v>168</v>
      </c>
      <c r="C31" s="121">
        <f t="shared" si="1"/>
        <v>94</v>
      </c>
      <c r="D31" s="120">
        <v>77</v>
      </c>
      <c r="E31" s="120">
        <v>11</v>
      </c>
      <c r="F31" s="120">
        <v>4</v>
      </c>
      <c r="G31" s="120">
        <v>2</v>
      </c>
      <c r="H31" s="121">
        <f t="shared" si="2"/>
        <v>57</v>
      </c>
      <c r="I31" s="120">
        <v>46</v>
      </c>
      <c r="J31" s="120">
        <v>11</v>
      </c>
      <c r="K31" s="120">
        <v>1</v>
      </c>
      <c r="L31" s="120">
        <v>0</v>
      </c>
      <c r="M31" s="120">
        <v>16</v>
      </c>
      <c r="N31" s="249"/>
      <c r="O31" s="71"/>
    </row>
    <row r="32" spans="1:15" x14ac:dyDescent="0.25">
      <c r="A32" s="56" t="s">
        <v>30</v>
      </c>
      <c r="B32" s="61">
        <f t="shared" si="0"/>
        <v>168</v>
      </c>
      <c r="C32" s="121">
        <f t="shared" si="1"/>
        <v>89</v>
      </c>
      <c r="D32" s="120">
        <v>71</v>
      </c>
      <c r="E32" s="120">
        <v>8</v>
      </c>
      <c r="F32" s="120">
        <v>8</v>
      </c>
      <c r="G32" s="120">
        <v>2</v>
      </c>
      <c r="H32" s="121">
        <f t="shared" si="2"/>
        <v>61</v>
      </c>
      <c r="I32" s="120">
        <v>48</v>
      </c>
      <c r="J32" s="120">
        <v>13</v>
      </c>
      <c r="K32" s="120">
        <v>0</v>
      </c>
      <c r="L32" s="120">
        <v>0</v>
      </c>
      <c r="M32" s="120">
        <v>18</v>
      </c>
      <c r="N32" s="249"/>
      <c r="O32" s="71"/>
    </row>
    <row r="33" spans="1:15" x14ac:dyDescent="0.25">
      <c r="A33" s="56" t="s">
        <v>257</v>
      </c>
      <c r="B33" s="61">
        <f t="shared" si="0"/>
        <v>332</v>
      </c>
      <c r="C33" s="121">
        <f t="shared" si="1"/>
        <v>85</v>
      </c>
      <c r="D33" s="120">
        <v>60</v>
      </c>
      <c r="E33" s="120">
        <v>10</v>
      </c>
      <c r="F33" s="120">
        <v>14</v>
      </c>
      <c r="G33" s="120">
        <v>1</v>
      </c>
      <c r="H33" s="121">
        <f t="shared" si="2"/>
        <v>239</v>
      </c>
      <c r="I33" s="120">
        <v>204</v>
      </c>
      <c r="J33" s="120">
        <v>35</v>
      </c>
      <c r="K33" s="120">
        <v>0</v>
      </c>
      <c r="L33" s="120">
        <v>1</v>
      </c>
      <c r="M33" s="120">
        <v>7</v>
      </c>
      <c r="N33" s="249"/>
      <c r="O33" s="71"/>
    </row>
    <row r="34" spans="1:15" x14ac:dyDescent="0.25">
      <c r="A34" s="56" t="s">
        <v>258</v>
      </c>
      <c r="B34" s="61">
        <f t="shared" si="0"/>
        <v>325</v>
      </c>
      <c r="C34" s="121">
        <f t="shared" si="1"/>
        <v>103</v>
      </c>
      <c r="D34" s="120">
        <v>89</v>
      </c>
      <c r="E34" s="120">
        <v>2</v>
      </c>
      <c r="F34" s="120">
        <v>11</v>
      </c>
      <c r="G34" s="120">
        <v>1</v>
      </c>
      <c r="H34" s="121">
        <f t="shared" si="2"/>
        <v>207</v>
      </c>
      <c r="I34" s="120">
        <v>174</v>
      </c>
      <c r="J34" s="120">
        <v>33</v>
      </c>
      <c r="K34" s="120">
        <v>0</v>
      </c>
      <c r="L34" s="120">
        <v>0</v>
      </c>
      <c r="M34" s="120">
        <v>15</v>
      </c>
      <c r="N34" s="249"/>
      <c r="O34" s="71"/>
    </row>
    <row r="35" spans="1:15" s="16" customFormat="1" x14ac:dyDescent="0.25">
      <c r="A35" s="56" t="s">
        <v>313</v>
      </c>
      <c r="B35" s="61">
        <f t="shared" si="0"/>
        <v>112</v>
      </c>
      <c r="C35" s="121">
        <f t="shared" si="1"/>
        <v>36</v>
      </c>
      <c r="D35" s="120">
        <v>27</v>
      </c>
      <c r="E35" s="120">
        <v>2</v>
      </c>
      <c r="F35" s="120">
        <v>6</v>
      </c>
      <c r="G35" s="120">
        <v>1</v>
      </c>
      <c r="H35" s="121">
        <f t="shared" si="2"/>
        <v>71</v>
      </c>
      <c r="I35" s="120">
        <v>64</v>
      </c>
      <c r="J35" s="120">
        <v>7</v>
      </c>
      <c r="K35" s="120">
        <v>0</v>
      </c>
      <c r="L35" s="120">
        <v>1</v>
      </c>
      <c r="M35" s="120">
        <v>4</v>
      </c>
      <c r="N35" s="249"/>
      <c r="O35" s="71"/>
    </row>
    <row r="36" spans="1:15" x14ac:dyDescent="0.25">
      <c r="A36" s="56" t="s">
        <v>259</v>
      </c>
      <c r="B36" s="61">
        <f t="shared" ref="B36:B56" si="3">SUM(C36+H36+K36+L36+M36)</f>
        <v>368</v>
      </c>
      <c r="C36" s="121">
        <f t="shared" si="1"/>
        <v>108</v>
      </c>
      <c r="D36" s="120">
        <v>92</v>
      </c>
      <c r="E36" s="120">
        <v>3</v>
      </c>
      <c r="F36" s="120">
        <v>10</v>
      </c>
      <c r="G36" s="120">
        <v>3</v>
      </c>
      <c r="H36" s="121">
        <f t="shared" si="2"/>
        <v>232</v>
      </c>
      <c r="I36" s="120">
        <v>199</v>
      </c>
      <c r="J36" s="120">
        <v>33</v>
      </c>
      <c r="K36" s="120">
        <v>0</v>
      </c>
      <c r="L36" s="120">
        <v>4</v>
      </c>
      <c r="M36" s="120">
        <v>24</v>
      </c>
      <c r="N36" s="249"/>
      <c r="O36" s="71"/>
    </row>
    <row r="37" spans="1:15" x14ac:dyDescent="0.25">
      <c r="A37" s="56" t="s">
        <v>260</v>
      </c>
      <c r="B37" s="61">
        <f t="shared" si="3"/>
        <v>302</v>
      </c>
      <c r="C37" s="121">
        <f t="shared" si="1"/>
        <v>124</v>
      </c>
      <c r="D37" s="120">
        <v>99</v>
      </c>
      <c r="E37" s="120">
        <v>12</v>
      </c>
      <c r="F37" s="120">
        <v>12</v>
      </c>
      <c r="G37" s="120">
        <v>1</v>
      </c>
      <c r="H37" s="121">
        <f t="shared" si="2"/>
        <v>146</v>
      </c>
      <c r="I37" s="120">
        <v>114</v>
      </c>
      <c r="J37" s="120">
        <v>32</v>
      </c>
      <c r="K37" s="120">
        <v>0</v>
      </c>
      <c r="L37" s="120">
        <v>2</v>
      </c>
      <c r="M37" s="120">
        <v>30</v>
      </c>
      <c r="N37" s="249"/>
      <c r="O37" s="71"/>
    </row>
    <row r="38" spans="1:15" x14ac:dyDescent="0.25">
      <c r="A38" s="56" t="s">
        <v>261</v>
      </c>
      <c r="B38" s="61">
        <f t="shared" si="3"/>
        <v>227</v>
      </c>
      <c r="C38" s="121">
        <f t="shared" si="1"/>
        <v>87</v>
      </c>
      <c r="D38" s="120">
        <v>70</v>
      </c>
      <c r="E38" s="120">
        <v>7</v>
      </c>
      <c r="F38" s="120">
        <v>9</v>
      </c>
      <c r="G38" s="120">
        <v>1</v>
      </c>
      <c r="H38" s="121">
        <f t="shared" si="2"/>
        <v>127</v>
      </c>
      <c r="I38" s="120">
        <v>102</v>
      </c>
      <c r="J38" s="120">
        <v>25</v>
      </c>
      <c r="K38" s="120">
        <v>0</v>
      </c>
      <c r="L38" s="120">
        <v>1</v>
      </c>
      <c r="M38" s="120">
        <v>12</v>
      </c>
      <c r="N38" s="249"/>
      <c r="O38" s="71"/>
    </row>
    <row r="39" spans="1:15" x14ac:dyDescent="0.25">
      <c r="A39" s="56" t="s">
        <v>262</v>
      </c>
      <c r="B39" s="61">
        <f t="shared" si="3"/>
        <v>410</v>
      </c>
      <c r="C39" s="121">
        <f t="shared" si="1"/>
        <v>162</v>
      </c>
      <c r="D39" s="120">
        <v>140</v>
      </c>
      <c r="E39" s="120">
        <v>8</v>
      </c>
      <c r="F39" s="120">
        <v>14</v>
      </c>
      <c r="G39" s="120">
        <v>0</v>
      </c>
      <c r="H39" s="121">
        <f t="shared" si="2"/>
        <v>225</v>
      </c>
      <c r="I39" s="120">
        <v>179</v>
      </c>
      <c r="J39" s="120">
        <v>46</v>
      </c>
      <c r="K39" s="120">
        <v>0</v>
      </c>
      <c r="L39" s="120">
        <v>0</v>
      </c>
      <c r="M39" s="120">
        <v>23</v>
      </c>
      <c r="N39" s="249"/>
      <c r="O39" s="71"/>
    </row>
    <row r="40" spans="1:15" x14ac:dyDescent="0.25">
      <c r="A40" s="56" t="s">
        <v>263</v>
      </c>
      <c r="B40" s="61">
        <f t="shared" si="3"/>
        <v>118</v>
      </c>
      <c r="C40" s="121">
        <f t="shared" si="1"/>
        <v>39</v>
      </c>
      <c r="D40" s="120">
        <v>34</v>
      </c>
      <c r="E40" s="120">
        <v>3</v>
      </c>
      <c r="F40" s="120">
        <v>2</v>
      </c>
      <c r="G40" s="120">
        <v>0</v>
      </c>
      <c r="H40" s="121">
        <f t="shared" si="2"/>
        <v>69</v>
      </c>
      <c r="I40" s="120">
        <v>50</v>
      </c>
      <c r="J40" s="120">
        <v>19</v>
      </c>
      <c r="K40" s="120">
        <v>0</v>
      </c>
      <c r="L40" s="120">
        <v>0</v>
      </c>
      <c r="M40" s="120">
        <v>10</v>
      </c>
      <c r="N40" s="249"/>
      <c r="O40" s="71"/>
    </row>
    <row r="41" spans="1:15" x14ac:dyDescent="0.25">
      <c r="A41" s="56" t="s">
        <v>264</v>
      </c>
      <c r="B41" s="61">
        <f t="shared" si="3"/>
        <v>72</v>
      </c>
      <c r="C41" s="121">
        <f t="shared" si="1"/>
        <v>24</v>
      </c>
      <c r="D41" s="120">
        <v>20</v>
      </c>
      <c r="E41" s="120">
        <v>2</v>
      </c>
      <c r="F41" s="120">
        <v>2</v>
      </c>
      <c r="G41" s="120">
        <v>0</v>
      </c>
      <c r="H41" s="121">
        <f t="shared" si="2"/>
        <v>46</v>
      </c>
      <c r="I41" s="120">
        <v>37</v>
      </c>
      <c r="J41" s="120">
        <v>9</v>
      </c>
      <c r="K41" s="120">
        <v>0</v>
      </c>
      <c r="L41" s="120">
        <v>0</v>
      </c>
      <c r="M41" s="120">
        <v>2</v>
      </c>
      <c r="N41" s="249"/>
      <c r="O41" s="71"/>
    </row>
    <row r="42" spans="1:15" x14ac:dyDescent="0.25">
      <c r="A42" s="56" t="s">
        <v>265</v>
      </c>
      <c r="B42" s="61">
        <f t="shared" si="3"/>
        <v>249</v>
      </c>
      <c r="C42" s="121">
        <f t="shared" si="1"/>
        <v>99</v>
      </c>
      <c r="D42" s="120">
        <v>83</v>
      </c>
      <c r="E42" s="120">
        <v>8</v>
      </c>
      <c r="F42" s="120">
        <v>7</v>
      </c>
      <c r="G42" s="120">
        <v>1</v>
      </c>
      <c r="H42" s="121">
        <f t="shared" si="2"/>
        <v>145</v>
      </c>
      <c r="I42" s="120">
        <v>126</v>
      </c>
      <c r="J42" s="120">
        <v>19</v>
      </c>
      <c r="K42" s="120">
        <v>0</v>
      </c>
      <c r="L42" s="120">
        <v>0</v>
      </c>
      <c r="M42" s="120">
        <v>5</v>
      </c>
      <c r="N42" s="249"/>
      <c r="O42" s="71"/>
    </row>
    <row r="43" spans="1:15" x14ac:dyDescent="0.25">
      <c r="A43" s="56" t="s">
        <v>266</v>
      </c>
      <c r="B43" s="61">
        <f t="shared" si="3"/>
        <v>209</v>
      </c>
      <c r="C43" s="121">
        <f t="shared" si="1"/>
        <v>50</v>
      </c>
      <c r="D43" s="120">
        <v>37</v>
      </c>
      <c r="E43" s="120">
        <v>7</v>
      </c>
      <c r="F43" s="120">
        <v>5</v>
      </c>
      <c r="G43" s="120">
        <v>1</v>
      </c>
      <c r="H43" s="121">
        <f t="shared" si="2"/>
        <v>144</v>
      </c>
      <c r="I43" s="120">
        <v>117</v>
      </c>
      <c r="J43" s="120">
        <v>27</v>
      </c>
      <c r="K43" s="120">
        <v>0</v>
      </c>
      <c r="L43" s="120">
        <v>0</v>
      </c>
      <c r="M43" s="120">
        <v>15</v>
      </c>
      <c r="N43" s="249"/>
      <c r="O43" s="71"/>
    </row>
    <row r="44" spans="1:15" x14ac:dyDescent="0.25">
      <c r="A44" s="56" t="s">
        <v>267</v>
      </c>
      <c r="B44" s="61">
        <f t="shared" si="3"/>
        <v>175</v>
      </c>
      <c r="C44" s="121">
        <f t="shared" si="1"/>
        <v>56</v>
      </c>
      <c r="D44" s="120">
        <v>48</v>
      </c>
      <c r="E44" s="120">
        <v>4</v>
      </c>
      <c r="F44" s="120">
        <v>2</v>
      </c>
      <c r="G44" s="120">
        <v>2</v>
      </c>
      <c r="H44" s="121">
        <f t="shared" si="2"/>
        <v>107</v>
      </c>
      <c r="I44" s="120">
        <v>88</v>
      </c>
      <c r="J44" s="120">
        <v>19</v>
      </c>
      <c r="K44" s="120">
        <v>0</v>
      </c>
      <c r="L44" s="120">
        <v>0</v>
      </c>
      <c r="M44" s="120">
        <v>12</v>
      </c>
      <c r="N44" s="249"/>
      <c r="O44" s="71"/>
    </row>
    <row r="45" spans="1:15" x14ac:dyDescent="0.25">
      <c r="A45" s="56" t="s">
        <v>268</v>
      </c>
      <c r="B45" s="61">
        <f t="shared" si="3"/>
        <v>19</v>
      </c>
      <c r="C45" s="121">
        <f t="shared" si="1"/>
        <v>4</v>
      </c>
      <c r="D45" s="120">
        <v>3</v>
      </c>
      <c r="E45" s="120">
        <v>0</v>
      </c>
      <c r="F45" s="120">
        <v>1</v>
      </c>
      <c r="G45" s="120">
        <v>0</v>
      </c>
      <c r="H45" s="121">
        <f t="shared" si="2"/>
        <v>12</v>
      </c>
      <c r="I45" s="120">
        <v>9</v>
      </c>
      <c r="J45" s="120">
        <v>3</v>
      </c>
      <c r="K45" s="120">
        <v>0</v>
      </c>
      <c r="L45" s="120">
        <v>0</v>
      </c>
      <c r="M45" s="120">
        <v>3</v>
      </c>
      <c r="N45" s="249"/>
      <c r="O45" s="71"/>
    </row>
    <row r="46" spans="1:15" x14ac:dyDescent="0.25">
      <c r="A46" s="56" t="s">
        <v>269</v>
      </c>
      <c r="B46" s="61">
        <f t="shared" si="3"/>
        <v>335</v>
      </c>
      <c r="C46" s="121">
        <f t="shared" si="1"/>
        <v>104</v>
      </c>
      <c r="D46" s="120">
        <v>91</v>
      </c>
      <c r="E46" s="120">
        <v>7</v>
      </c>
      <c r="F46" s="120">
        <v>5</v>
      </c>
      <c r="G46" s="120">
        <v>1</v>
      </c>
      <c r="H46" s="121">
        <f t="shared" si="2"/>
        <v>219</v>
      </c>
      <c r="I46" s="120">
        <v>185</v>
      </c>
      <c r="J46" s="120">
        <v>34</v>
      </c>
      <c r="K46" s="120">
        <v>2</v>
      </c>
      <c r="L46" s="120">
        <v>0</v>
      </c>
      <c r="M46" s="120">
        <v>10</v>
      </c>
      <c r="N46" s="249"/>
      <c r="O46" s="71"/>
    </row>
    <row r="47" spans="1:15" x14ac:dyDescent="0.25">
      <c r="A47" s="56" t="s">
        <v>270</v>
      </c>
      <c r="B47" s="61">
        <f t="shared" si="3"/>
        <v>387</v>
      </c>
      <c r="C47" s="121">
        <f t="shared" si="1"/>
        <v>104</v>
      </c>
      <c r="D47" s="120">
        <v>87</v>
      </c>
      <c r="E47" s="120">
        <v>10</v>
      </c>
      <c r="F47" s="120">
        <v>4</v>
      </c>
      <c r="G47" s="120">
        <v>3</v>
      </c>
      <c r="H47" s="121">
        <f t="shared" si="2"/>
        <v>263</v>
      </c>
      <c r="I47" s="120">
        <v>223</v>
      </c>
      <c r="J47" s="120">
        <v>40</v>
      </c>
      <c r="K47" s="120">
        <v>0</v>
      </c>
      <c r="L47" s="120">
        <v>3</v>
      </c>
      <c r="M47" s="120">
        <v>17</v>
      </c>
      <c r="N47" s="249"/>
      <c r="O47" s="71"/>
    </row>
    <row r="48" spans="1:15" x14ac:dyDescent="0.25">
      <c r="A48" s="56" t="s">
        <v>271</v>
      </c>
      <c r="B48" s="61">
        <f t="shared" si="3"/>
        <v>153</v>
      </c>
      <c r="C48" s="121">
        <f t="shared" si="1"/>
        <v>40</v>
      </c>
      <c r="D48" s="120">
        <v>27</v>
      </c>
      <c r="E48" s="120">
        <v>7</v>
      </c>
      <c r="F48" s="120">
        <v>6</v>
      </c>
      <c r="G48" s="120">
        <v>0</v>
      </c>
      <c r="H48" s="121">
        <f t="shared" si="2"/>
        <v>109</v>
      </c>
      <c r="I48" s="120">
        <v>92</v>
      </c>
      <c r="J48" s="120">
        <v>17</v>
      </c>
      <c r="K48" s="120">
        <v>0</v>
      </c>
      <c r="L48" s="120">
        <v>0</v>
      </c>
      <c r="M48" s="120">
        <v>4</v>
      </c>
      <c r="N48" s="249"/>
      <c r="O48" s="71"/>
    </row>
    <row r="49" spans="1:15" x14ac:dyDescent="0.25">
      <c r="A49" s="56" t="s">
        <v>272</v>
      </c>
      <c r="B49" s="61">
        <f t="shared" si="3"/>
        <v>472</v>
      </c>
      <c r="C49" s="121">
        <f t="shared" si="1"/>
        <v>112</v>
      </c>
      <c r="D49" s="120">
        <v>93</v>
      </c>
      <c r="E49" s="120">
        <v>11</v>
      </c>
      <c r="F49" s="120">
        <v>6</v>
      </c>
      <c r="G49" s="120">
        <v>2</v>
      </c>
      <c r="H49" s="121">
        <f t="shared" si="2"/>
        <v>342</v>
      </c>
      <c r="I49" s="120">
        <v>295</v>
      </c>
      <c r="J49" s="120">
        <v>47</v>
      </c>
      <c r="K49" s="120">
        <v>0</v>
      </c>
      <c r="L49" s="120">
        <v>2</v>
      </c>
      <c r="M49" s="120">
        <v>16</v>
      </c>
      <c r="N49" s="249"/>
      <c r="O49" s="71"/>
    </row>
    <row r="50" spans="1:15" x14ac:dyDescent="0.25">
      <c r="A50" s="56" t="s">
        <v>273</v>
      </c>
      <c r="B50" s="61">
        <f t="shared" si="3"/>
        <v>358</v>
      </c>
      <c r="C50" s="121">
        <f t="shared" si="1"/>
        <v>140</v>
      </c>
      <c r="D50" s="120">
        <v>118</v>
      </c>
      <c r="E50" s="120">
        <v>7</v>
      </c>
      <c r="F50" s="120">
        <v>11</v>
      </c>
      <c r="G50" s="120">
        <v>4</v>
      </c>
      <c r="H50" s="121">
        <f t="shared" si="2"/>
        <v>182</v>
      </c>
      <c r="I50" s="120">
        <v>139</v>
      </c>
      <c r="J50" s="120">
        <v>43</v>
      </c>
      <c r="K50" s="120">
        <v>0</v>
      </c>
      <c r="L50" s="120">
        <v>1</v>
      </c>
      <c r="M50" s="120">
        <v>35</v>
      </c>
      <c r="N50" s="249"/>
      <c r="O50" s="71"/>
    </row>
    <row r="51" spans="1:15" x14ac:dyDescent="0.25">
      <c r="A51" s="56" t="s">
        <v>274</v>
      </c>
      <c r="B51" s="61">
        <f t="shared" si="3"/>
        <v>281</v>
      </c>
      <c r="C51" s="121">
        <f t="shared" si="1"/>
        <v>106</v>
      </c>
      <c r="D51" s="120">
        <v>82</v>
      </c>
      <c r="E51" s="120">
        <v>12</v>
      </c>
      <c r="F51" s="120">
        <v>10</v>
      </c>
      <c r="G51" s="120">
        <v>2</v>
      </c>
      <c r="H51" s="121">
        <f t="shared" si="2"/>
        <v>143</v>
      </c>
      <c r="I51" s="120">
        <v>110</v>
      </c>
      <c r="J51" s="120">
        <v>33</v>
      </c>
      <c r="K51" s="120">
        <v>1</v>
      </c>
      <c r="L51" s="120">
        <v>1</v>
      </c>
      <c r="M51" s="120">
        <v>30</v>
      </c>
      <c r="N51" s="249"/>
      <c r="O51" s="71"/>
    </row>
    <row r="52" spans="1:15" x14ac:dyDescent="0.25">
      <c r="A52" s="56" t="s">
        <v>275</v>
      </c>
      <c r="B52" s="61">
        <f t="shared" si="3"/>
        <v>389</v>
      </c>
      <c r="C52" s="121">
        <f t="shared" si="1"/>
        <v>153</v>
      </c>
      <c r="D52" s="120">
        <v>126</v>
      </c>
      <c r="E52" s="120">
        <v>12</v>
      </c>
      <c r="F52" s="120">
        <v>12</v>
      </c>
      <c r="G52" s="120">
        <v>3</v>
      </c>
      <c r="H52" s="121">
        <f t="shared" si="2"/>
        <v>193</v>
      </c>
      <c r="I52" s="120">
        <v>153</v>
      </c>
      <c r="J52" s="120">
        <v>40</v>
      </c>
      <c r="K52" s="120">
        <v>0</v>
      </c>
      <c r="L52" s="120">
        <v>3</v>
      </c>
      <c r="M52" s="120">
        <v>40</v>
      </c>
      <c r="N52" s="249"/>
      <c r="O52" s="71"/>
    </row>
    <row r="53" spans="1:15" x14ac:dyDescent="0.25">
      <c r="A53" s="56" t="s">
        <v>276</v>
      </c>
      <c r="B53" s="61">
        <f t="shared" si="3"/>
        <v>395</v>
      </c>
      <c r="C53" s="121">
        <f t="shared" si="1"/>
        <v>148</v>
      </c>
      <c r="D53" s="120">
        <v>117</v>
      </c>
      <c r="E53" s="120">
        <v>11</v>
      </c>
      <c r="F53" s="120">
        <v>16</v>
      </c>
      <c r="G53" s="120">
        <v>4</v>
      </c>
      <c r="H53" s="121">
        <f t="shared" si="2"/>
        <v>206</v>
      </c>
      <c r="I53" s="120">
        <v>160</v>
      </c>
      <c r="J53" s="120">
        <v>46</v>
      </c>
      <c r="K53" s="120">
        <v>1</v>
      </c>
      <c r="L53" s="120">
        <v>1</v>
      </c>
      <c r="M53" s="120">
        <v>39</v>
      </c>
      <c r="N53" s="249"/>
      <c r="O53" s="71"/>
    </row>
    <row r="54" spans="1:15" x14ac:dyDescent="0.25">
      <c r="A54" s="56" t="s">
        <v>277</v>
      </c>
      <c r="B54" s="61">
        <f t="shared" si="3"/>
        <v>497</v>
      </c>
      <c r="C54" s="121">
        <f t="shared" si="1"/>
        <v>181</v>
      </c>
      <c r="D54" s="120">
        <v>144</v>
      </c>
      <c r="E54" s="120">
        <v>16</v>
      </c>
      <c r="F54" s="120">
        <v>16</v>
      </c>
      <c r="G54" s="120">
        <v>5</v>
      </c>
      <c r="H54" s="121">
        <f t="shared" si="2"/>
        <v>279</v>
      </c>
      <c r="I54" s="120">
        <v>216</v>
      </c>
      <c r="J54" s="120">
        <v>63</v>
      </c>
      <c r="K54" s="120">
        <v>0</v>
      </c>
      <c r="L54" s="120">
        <v>1</v>
      </c>
      <c r="M54" s="120">
        <v>36</v>
      </c>
      <c r="N54" s="249"/>
      <c r="O54" s="71"/>
    </row>
    <row r="55" spans="1:15" x14ac:dyDescent="0.25">
      <c r="A55" s="56" t="s">
        <v>278</v>
      </c>
      <c r="B55" s="61">
        <f t="shared" si="3"/>
        <v>320</v>
      </c>
      <c r="C55" s="121">
        <f t="shared" si="1"/>
        <v>89</v>
      </c>
      <c r="D55" s="120">
        <v>75</v>
      </c>
      <c r="E55" s="120">
        <v>4</v>
      </c>
      <c r="F55" s="120">
        <v>5</v>
      </c>
      <c r="G55" s="120">
        <v>5</v>
      </c>
      <c r="H55" s="121">
        <f t="shared" si="2"/>
        <v>214</v>
      </c>
      <c r="I55" s="120">
        <v>183</v>
      </c>
      <c r="J55" s="120">
        <v>31</v>
      </c>
      <c r="K55" s="120">
        <v>0</v>
      </c>
      <c r="L55" s="120">
        <v>0</v>
      </c>
      <c r="M55" s="120">
        <v>17</v>
      </c>
      <c r="N55" s="249"/>
      <c r="O55" s="71"/>
    </row>
    <row r="56" spans="1:15" x14ac:dyDescent="0.25">
      <c r="A56" s="56" t="s">
        <v>279</v>
      </c>
      <c r="B56" s="61">
        <f t="shared" si="3"/>
        <v>122</v>
      </c>
      <c r="C56" s="121">
        <f t="shared" si="1"/>
        <v>28</v>
      </c>
      <c r="D56" s="120">
        <v>24</v>
      </c>
      <c r="E56" s="120">
        <v>2</v>
      </c>
      <c r="F56" s="120">
        <v>2</v>
      </c>
      <c r="G56" s="120">
        <v>0</v>
      </c>
      <c r="H56" s="313">
        <f t="shared" si="2"/>
        <v>85</v>
      </c>
      <c r="I56" s="120">
        <v>75</v>
      </c>
      <c r="J56" s="120">
        <v>10</v>
      </c>
      <c r="K56" s="120">
        <v>0</v>
      </c>
      <c r="L56" s="120">
        <v>0</v>
      </c>
      <c r="M56" s="120">
        <v>9</v>
      </c>
      <c r="N56" s="249"/>
      <c r="O56" s="71"/>
    </row>
    <row r="57" spans="1:15" s="71" customFormat="1" ht="86.25" customHeight="1" x14ac:dyDescent="0.25">
      <c r="A57" s="312" t="s">
        <v>425</v>
      </c>
      <c r="B57" s="20" t="s">
        <v>1</v>
      </c>
      <c r="C57" s="20" t="s">
        <v>427</v>
      </c>
      <c r="D57" s="20" t="s">
        <v>427</v>
      </c>
      <c r="E57" s="20" t="s">
        <v>427</v>
      </c>
      <c r="F57" s="20" t="s">
        <v>427</v>
      </c>
      <c r="G57" s="20" t="s">
        <v>427</v>
      </c>
      <c r="H57" s="20" t="s">
        <v>426</v>
      </c>
      <c r="I57" s="20" t="s">
        <v>742</v>
      </c>
      <c r="J57" s="20" t="s">
        <v>426</v>
      </c>
      <c r="K57" s="20" t="s">
        <v>3</v>
      </c>
      <c r="L57" s="20" t="s">
        <v>141</v>
      </c>
      <c r="M57" s="20" t="s">
        <v>142</v>
      </c>
    </row>
    <row r="58" spans="1:15" s="71" customFormat="1" x14ac:dyDescent="0.25">
      <c r="A58" s="58" t="s">
        <v>4</v>
      </c>
      <c r="B58" s="58"/>
      <c r="C58" s="60" t="s">
        <v>5</v>
      </c>
      <c r="D58" s="60" t="s">
        <v>6</v>
      </c>
      <c r="E58" s="60" t="s">
        <v>9</v>
      </c>
      <c r="F58" s="60" t="s">
        <v>428</v>
      </c>
      <c r="G58" s="60" t="s">
        <v>23</v>
      </c>
      <c r="H58" s="60" t="s">
        <v>5</v>
      </c>
      <c r="I58" s="60" t="s">
        <v>7</v>
      </c>
      <c r="J58" s="60" t="s">
        <v>8</v>
      </c>
      <c r="K58" s="60" t="s">
        <v>11</v>
      </c>
      <c r="L58" s="60"/>
      <c r="M58" s="59"/>
    </row>
    <row r="59" spans="1:15" ht="13.5" customHeight="1" x14ac:dyDescent="0.25">
      <c r="A59" s="56" t="s">
        <v>209</v>
      </c>
      <c r="B59" s="61">
        <f t="shared" ref="B59:B90" si="4">SUM(C59+H59+K59+L59+M59)</f>
        <v>126</v>
      </c>
      <c r="C59" s="121">
        <f t="shared" ref="C59:C105" si="5">SUM(D59+E59+F59+G59)</f>
        <v>51</v>
      </c>
      <c r="D59" s="120">
        <v>46</v>
      </c>
      <c r="E59" s="120">
        <v>2</v>
      </c>
      <c r="F59" s="120">
        <v>0</v>
      </c>
      <c r="G59" s="120">
        <v>3</v>
      </c>
      <c r="H59" s="121">
        <f t="shared" si="2"/>
        <v>67</v>
      </c>
      <c r="I59" s="120">
        <v>54</v>
      </c>
      <c r="J59" s="120">
        <v>13</v>
      </c>
      <c r="K59" s="120">
        <v>0</v>
      </c>
      <c r="L59" s="120">
        <v>0</v>
      </c>
      <c r="M59" s="120">
        <v>8</v>
      </c>
      <c r="N59" s="249"/>
    </row>
    <row r="60" spans="1:15" x14ac:dyDescent="0.25">
      <c r="A60" s="56" t="s">
        <v>280</v>
      </c>
      <c r="B60" s="61">
        <f t="shared" si="4"/>
        <v>266</v>
      </c>
      <c r="C60" s="121">
        <f t="shared" si="5"/>
        <v>126</v>
      </c>
      <c r="D60" s="120">
        <v>115</v>
      </c>
      <c r="E60" s="120">
        <v>5</v>
      </c>
      <c r="F60" s="120">
        <v>5</v>
      </c>
      <c r="G60" s="120">
        <v>1</v>
      </c>
      <c r="H60" s="121">
        <f t="shared" si="2"/>
        <v>121</v>
      </c>
      <c r="I60" s="120">
        <v>97</v>
      </c>
      <c r="J60" s="120">
        <v>24</v>
      </c>
      <c r="K60" s="120">
        <v>0</v>
      </c>
      <c r="L60" s="120">
        <v>0</v>
      </c>
      <c r="M60" s="120">
        <v>19</v>
      </c>
      <c r="N60" s="249"/>
      <c r="O60" s="71"/>
    </row>
    <row r="61" spans="1:15" x14ac:dyDescent="0.25">
      <c r="A61" s="56" t="s">
        <v>186</v>
      </c>
      <c r="B61" s="61">
        <f t="shared" si="4"/>
        <v>311</v>
      </c>
      <c r="C61" s="121">
        <f t="shared" si="5"/>
        <v>107</v>
      </c>
      <c r="D61" s="120">
        <v>95</v>
      </c>
      <c r="E61" s="120">
        <v>6</v>
      </c>
      <c r="F61" s="120">
        <v>5</v>
      </c>
      <c r="G61" s="120">
        <v>1</v>
      </c>
      <c r="H61" s="121">
        <f t="shared" si="2"/>
        <v>187</v>
      </c>
      <c r="I61" s="120">
        <v>160</v>
      </c>
      <c r="J61" s="120">
        <v>27</v>
      </c>
      <c r="K61" s="120">
        <v>0</v>
      </c>
      <c r="L61" s="120">
        <v>0</v>
      </c>
      <c r="M61" s="120">
        <v>17</v>
      </c>
      <c r="N61" s="249"/>
      <c r="O61" s="71"/>
    </row>
    <row r="62" spans="1:15" x14ac:dyDescent="0.25">
      <c r="A62" s="56" t="s">
        <v>214</v>
      </c>
      <c r="B62" s="61">
        <f t="shared" si="4"/>
        <v>66</v>
      </c>
      <c r="C62" s="121">
        <f t="shared" si="5"/>
        <v>35</v>
      </c>
      <c r="D62" s="120">
        <v>28</v>
      </c>
      <c r="E62" s="120">
        <v>2</v>
      </c>
      <c r="F62" s="120">
        <v>3</v>
      </c>
      <c r="G62" s="120">
        <v>2</v>
      </c>
      <c r="H62" s="121">
        <f t="shared" si="2"/>
        <v>31</v>
      </c>
      <c r="I62" s="120">
        <v>26</v>
      </c>
      <c r="J62" s="120">
        <v>5</v>
      </c>
      <c r="K62" s="120">
        <v>0</v>
      </c>
      <c r="L62" s="120">
        <v>0</v>
      </c>
      <c r="M62" s="120">
        <v>0</v>
      </c>
      <c r="N62" s="249"/>
      <c r="O62" s="71"/>
    </row>
    <row r="63" spans="1:15" x14ac:dyDescent="0.25">
      <c r="A63" s="56" t="s">
        <v>188</v>
      </c>
      <c r="B63" s="61">
        <f t="shared" si="4"/>
        <v>277</v>
      </c>
      <c r="C63" s="121">
        <f t="shared" si="5"/>
        <v>135</v>
      </c>
      <c r="D63" s="120">
        <v>116</v>
      </c>
      <c r="E63" s="120">
        <v>7</v>
      </c>
      <c r="F63" s="120">
        <v>8</v>
      </c>
      <c r="G63" s="120">
        <v>4</v>
      </c>
      <c r="H63" s="121">
        <f t="shared" si="2"/>
        <v>118</v>
      </c>
      <c r="I63" s="120">
        <v>85</v>
      </c>
      <c r="J63" s="120">
        <v>33</v>
      </c>
      <c r="K63" s="120">
        <v>0</v>
      </c>
      <c r="L63" s="120">
        <v>0</v>
      </c>
      <c r="M63" s="120">
        <v>24</v>
      </c>
      <c r="N63" s="249"/>
      <c r="O63" s="71"/>
    </row>
    <row r="64" spans="1:15" x14ac:dyDescent="0.25">
      <c r="A64" s="56" t="s">
        <v>189</v>
      </c>
      <c r="B64" s="61">
        <f t="shared" si="4"/>
        <v>467</v>
      </c>
      <c r="C64" s="121">
        <f t="shared" si="5"/>
        <v>225</v>
      </c>
      <c r="D64" s="120">
        <v>188</v>
      </c>
      <c r="E64" s="120">
        <v>11</v>
      </c>
      <c r="F64" s="120">
        <v>16</v>
      </c>
      <c r="G64" s="120">
        <v>10</v>
      </c>
      <c r="H64" s="121">
        <f t="shared" si="2"/>
        <v>216</v>
      </c>
      <c r="I64" s="120">
        <v>182</v>
      </c>
      <c r="J64" s="120">
        <v>34</v>
      </c>
      <c r="K64" s="120">
        <v>0</v>
      </c>
      <c r="L64" s="120">
        <v>0</v>
      </c>
      <c r="M64" s="120">
        <v>26</v>
      </c>
      <c r="N64" s="249"/>
      <c r="O64" s="71"/>
    </row>
    <row r="65" spans="1:15" x14ac:dyDescent="0.25">
      <c r="A65" s="56" t="s">
        <v>217</v>
      </c>
      <c r="B65" s="61">
        <f t="shared" si="4"/>
        <v>189</v>
      </c>
      <c r="C65" s="121">
        <f t="shared" si="5"/>
        <v>87</v>
      </c>
      <c r="D65" s="120">
        <v>80</v>
      </c>
      <c r="E65" s="120">
        <v>5</v>
      </c>
      <c r="F65" s="120">
        <v>2</v>
      </c>
      <c r="G65" s="120">
        <v>0</v>
      </c>
      <c r="H65" s="121">
        <f t="shared" si="2"/>
        <v>86</v>
      </c>
      <c r="I65" s="120">
        <v>66</v>
      </c>
      <c r="J65" s="120">
        <v>20</v>
      </c>
      <c r="K65" s="120">
        <v>1</v>
      </c>
      <c r="L65" s="120">
        <v>0</v>
      </c>
      <c r="M65" s="120">
        <v>15</v>
      </c>
      <c r="N65" s="249"/>
      <c r="O65" s="71"/>
    </row>
    <row r="66" spans="1:15" x14ac:dyDescent="0.25">
      <c r="A66" s="56" t="s">
        <v>191</v>
      </c>
      <c r="B66" s="61">
        <f t="shared" si="4"/>
        <v>109</v>
      </c>
      <c r="C66" s="121">
        <f t="shared" si="5"/>
        <v>62</v>
      </c>
      <c r="D66" s="120">
        <v>52</v>
      </c>
      <c r="E66" s="120">
        <v>7</v>
      </c>
      <c r="F66" s="120">
        <v>3</v>
      </c>
      <c r="G66" s="120">
        <v>0</v>
      </c>
      <c r="H66" s="121">
        <f t="shared" si="2"/>
        <v>39</v>
      </c>
      <c r="I66" s="120">
        <v>29</v>
      </c>
      <c r="J66" s="120">
        <v>10</v>
      </c>
      <c r="K66" s="120">
        <v>0</v>
      </c>
      <c r="L66" s="120">
        <v>0</v>
      </c>
      <c r="M66" s="120">
        <v>8</v>
      </c>
      <c r="N66" s="249"/>
      <c r="O66" s="71"/>
    </row>
    <row r="67" spans="1:15" x14ac:dyDescent="0.25">
      <c r="A67" s="56" t="s">
        <v>192</v>
      </c>
      <c r="B67" s="61">
        <f t="shared" si="4"/>
        <v>105</v>
      </c>
      <c r="C67" s="121">
        <f t="shared" si="5"/>
        <v>46</v>
      </c>
      <c r="D67" s="120">
        <v>43</v>
      </c>
      <c r="E67" s="120">
        <v>1</v>
      </c>
      <c r="F67" s="120">
        <v>2</v>
      </c>
      <c r="G67" s="120">
        <v>0</v>
      </c>
      <c r="H67" s="121">
        <f t="shared" si="2"/>
        <v>54</v>
      </c>
      <c r="I67" s="120">
        <v>37</v>
      </c>
      <c r="J67" s="120">
        <v>17</v>
      </c>
      <c r="K67" s="120">
        <v>0</v>
      </c>
      <c r="L67" s="120">
        <v>0</v>
      </c>
      <c r="M67" s="120">
        <v>5</v>
      </c>
      <c r="N67" s="249"/>
      <c r="O67" s="71"/>
    </row>
    <row r="68" spans="1:15" x14ac:dyDescent="0.25">
      <c r="A68" s="56" t="s">
        <v>193</v>
      </c>
      <c r="B68" s="61">
        <f t="shared" si="4"/>
        <v>11</v>
      </c>
      <c r="C68" s="121">
        <f t="shared" si="5"/>
        <v>7</v>
      </c>
      <c r="D68" s="120">
        <v>7</v>
      </c>
      <c r="E68" s="120">
        <v>0</v>
      </c>
      <c r="F68" s="120">
        <v>0</v>
      </c>
      <c r="G68" s="120">
        <v>0</v>
      </c>
      <c r="H68" s="121">
        <f t="shared" si="2"/>
        <v>4</v>
      </c>
      <c r="I68" s="120">
        <v>4</v>
      </c>
      <c r="J68" s="120">
        <v>0</v>
      </c>
      <c r="K68" s="120">
        <v>0</v>
      </c>
      <c r="L68" s="120">
        <v>0</v>
      </c>
      <c r="M68" s="120">
        <v>0</v>
      </c>
      <c r="N68" s="249"/>
      <c r="O68" s="71"/>
    </row>
    <row r="69" spans="1:15" x14ac:dyDescent="0.25">
      <c r="A69" s="56" t="s">
        <v>194</v>
      </c>
      <c r="B69" s="61">
        <f t="shared" si="4"/>
        <v>410</v>
      </c>
      <c r="C69" s="121">
        <f t="shared" si="5"/>
        <v>187</v>
      </c>
      <c r="D69" s="120">
        <v>163</v>
      </c>
      <c r="E69" s="120">
        <v>16</v>
      </c>
      <c r="F69" s="120">
        <v>8</v>
      </c>
      <c r="G69" s="120">
        <v>0</v>
      </c>
      <c r="H69" s="121">
        <f t="shared" si="2"/>
        <v>203</v>
      </c>
      <c r="I69" s="120">
        <v>161</v>
      </c>
      <c r="J69" s="120">
        <v>42</v>
      </c>
      <c r="K69" s="120">
        <v>0</v>
      </c>
      <c r="L69" s="120">
        <v>0</v>
      </c>
      <c r="M69" s="120">
        <v>20</v>
      </c>
      <c r="N69" s="249"/>
      <c r="O69" s="71"/>
    </row>
    <row r="70" spans="1:15" x14ac:dyDescent="0.25">
      <c r="A70" s="56" t="s">
        <v>195</v>
      </c>
      <c r="B70" s="61">
        <f t="shared" si="4"/>
        <v>379</v>
      </c>
      <c r="C70" s="121">
        <f t="shared" si="5"/>
        <v>151</v>
      </c>
      <c r="D70" s="120">
        <v>131</v>
      </c>
      <c r="E70" s="120">
        <v>9</v>
      </c>
      <c r="F70" s="120">
        <v>8</v>
      </c>
      <c r="G70" s="120">
        <v>3</v>
      </c>
      <c r="H70" s="121">
        <f t="shared" si="2"/>
        <v>202</v>
      </c>
      <c r="I70" s="120">
        <v>168</v>
      </c>
      <c r="J70" s="120">
        <v>34</v>
      </c>
      <c r="K70" s="120">
        <v>0</v>
      </c>
      <c r="L70" s="120">
        <v>1</v>
      </c>
      <c r="M70" s="120">
        <v>25</v>
      </c>
      <c r="N70" s="249"/>
      <c r="O70" s="71"/>
    </row>
    <row r="71" spans="1:15" x14ac:dyDescent="0.25">
      <c r="A71" s="56" t="s">
        <v>196</v>
      </c>
      <c r="B71" s="61">
        <f t="shared" si="4"/>
        <v>340</v>
      </c>
      <c r="C71" s="121">
        <f t="shared" si="5"/>
        <v>147</v>
      </c>
      <c r="D71" s="120">
        <v>131</v>
      </c>
      <c r="E71" s="120">
        <v>5</v>
      </c>
      <c r="F71" s="120">
        <v>9</v>
      </c>
      <c r="G71" s="120">
        <v>2</v>
      </c>
      <c r="H71" s="121">
        <f t="shared" ref="H71:H106" si="6">SUM(I71+J71)</f>
        <v>162</v>
      </c>
      <c r="I71" s="120">
        <v>138</v>
      </c>
      <c r="J71" s="120">
        <v>24</v>
      </c>
      <c r="K71" s="120">
        <v>0</v>
      </c>
      <c r="L71" s="120">
        <v>2</v>
      </c>
      <c r="M71" s="120">
        <v>29</v>
      </c>
      <c r="N71" s="249"/>
      <c r="O71" s="71"/>
    </row>
    <row r="72" spans="1:15" x14ac:dyDescent="0.25">
      <c r="A72" s="56" t="s">
        <v>197</v>
      </c>
      <c r="B72" s="61">
        <f t="shared" si="4"/>
        <v>193</v>
      </c>
      <c r="C72" s="121">
        <f t="shared" si="5"/>
        <v>99</v>
      </c>
      <c r="D72" s="120">
        <v>90</v>
      </c>
      <c r="E72" s="120">
        <v>3</v>
      </c>
      <c r="F72" s="120">
        <v>5</v>
      </c>
      <c r="G72" s="120">
        <v>1</v>
      </c>
      <c r="H72" s="121">
        <f t="shared" si="6"/>
        <v>84</v>
      </c>
      <c r="I72" s="120">
        <v>69</v>
      </c>
      <c r="J72" s="120">
        <v>15</v>
      </c>
      <c r="K72" s="120">
        <v>0</v>
      </c>
      <c r="L72" s="120">
        <v>0</v>
      </c>
      <c r="M72" s="120">
        <v>10</v>
      </c>
      <c r="N72" s="249"/>
      <c r="O72" s="71"/>
    </row>
    <row r="73" spans="1:15" x14ac:dyDescent="0.25">
      <c r="A73" s="56" t="s">
        <v>198</v>
      </c>
      <c r="B73" s="61">
        <f t="shared" si="4"/>
        <v>290</v>
      </c>
      <c r="C73" s="121">
        <f t="shared" si="5"/>
        <v>126</v>
      </c>
      <c r="D73" s="120">
        <v>108</v>
      </c>
      <c r="E73" s="120">
        <v>7</v>
      </c>
      <c r="F73" s="120">
        <v>7</v>
      </c>
      <c r="G73" s="120">
        <v>4</v>
      </c>
      <c r="H73" s="121">
        <f t="shared" si="6"/>
        <v>137</v>
      </c>
      <c r="I73" s="120">
        <v>111</v>
      </c>
      <c r="J73" s="120">
        <v>26</v>
      </c>
      <c r="K73" s="120">
        <v>1</v>
      </c>
      <c r="L73" s="120">
        <v>0</v>
      </c>
      <c r="M73" s="120">
        <v>26</v>
      </c>
      <c r="N73" s="249"/>
      <c r="O73" s="71"/>
    </row>
    <row r="74" spans="1:15" x14ac:dyDescent="0.25">
      <c r="A74" s="56" t="s">
        <v>199</v>
      </c>
      <c r="B74" s="61">
        <f t="shared" si="4"/>
        <v>358</v>
      </c>
      <c r="C74" s="121">
        <f t="shared" si="5"/>
        <v>181</v>
      </c>
      <c r="D74" s="120">
        <v>156</v>
      </c>
      <c r="E74" s="120">
        <v>16</v>
      </c>
      <c r="F74" s="120">
        <v>8</v>
      </c>
      <c r="G74" s="120">
        <v>1</v>
      </c>
      <c r="H74" s="121">
        <f t="shared" si="6"/>
        <v>154</v>
      </c>
      <c r="I74" s="120">
        <v>121</v>
      </c>
      <c r="J74" s="120">
        <v>33</v>
      </c>
      <c r="K74" s="120">
        <v>0</v>
      </c>
      <c r="L74" s="120">
        <v>0</v>
      </c>
      <c r="M74" s="120">
        <v>23</v>
      </c>
      <c r="N74" s="249"/>
      <c r="O74" s="71"/>
    </row>
    <row r="75" spans="1:15" x14ac:dyDescent="0.25">
      <c r="A75" s="56" t="s">
        <v>200</v>
      </c>
      <c r="B75" s="61">
        <f t="shared" si="4"/>
        <v>279</v>
      </c>
      <c r="C75" s="121">
        <f t="shared" si="5"/>
        <v>131</v>
      </c>
      <c r="D75" s="120">
        <v>121</v>
      </c>
      <c r="E75" s="120">
        <v>6</v>
      </c>
      <c r="F75" s="120">
        <v>4</v>
      </c>
      <c r="G75" s="120">
        <v>0</v>
      </c>
      <c r="H75" s="121">
        <f t="shared" si="6"/>
        <v>130</v>
      </c>
      <c r="I75" s="120">
        <v>102</v>
      </c>
      <c r="J75" s="120">
        <v>28</v>
      </c>
      <c r="K75" s="120">
        <v>0</v>
      </c>
      <c r="L75" s="120">
        <v>0</v>
      </c>
      <c r="M75" s="120">
        <v>18</v>
      </c>
      <c r="N75" s="249"/>
      <c r="O75" s="71"/>
    </row>
    <row r="76" spans="1:15" x14ac:dyDescent="0.25">
      <c r="A76" s="56" t="s">
        <v>281</v>
      </c>
      <c r="B76" s="61">
        <f t="shared" si="4"/>
        <v>138</v>
      </c>
      <c r="C76" s="121">
        <f t="shared" si="5"/>
        <v>59</v>
      </c>
      <c r="D76" s="120">
        <v>47</v>
      </c>
      <c r="E76" s="120">
        <v>8</v>
      </c>
      <c r="F76" s="120">
        <v>3</v>
      </c>
      <c r="G76" s="120">
        <v>1</v>
      </c>
      <c r="H76" s="121">
        <f t="shared" si="6"/>
        <v>71</v>
      </c>
      <c r="I76" s="120">
        <v>60</v>
      </c>
      <c r="J76" s="120">
        <v>11</v>
      </c>
      <c r="K76" s="120">
        <v>0</v>
      </c>
      <c r="L76" s="120">
        <v>0</v>
      </c>
      <c r="M76" s="120">
        <v>8</v>
      </c>
      <c r="N76" s="249"/>
      <c r="O76" s="71"/>
    </row>
    <row r="77" spans="1:15" x14ac:dyDescent="0.25">
      <c r="A77" s="56" t="s">
        <v>202</v>
      </c>
      <c r="B77" s="61">
        <f t="shared" si="4"/>
        <v>253</v>
      </c>
      <c r="C77" s="121">
        <f t="shared" si="5"/>
        <v>113</v>
      </c>
      <c r="D77" s="120">
        <v>100</v>
      </c>
      <c r="E77" s="120">
        <v>7</v>
      </c>
      <c r="F77" s="120">
        <v>4</v>
      </c>
      <c r="G77" s="120">
        <v>2</v>
      </c>
      <c r="H77" s="121">
        <f t="shared" si="6"/>
        <v>121</v>
      </c>
      <c r="I77" s="120">
        <v>102</v>
      </c>
      <c r="J77" s="120">
        <v>19</v>
      </c>
      <c r="K77" s="120">
        <v>0</v>
      </c>
      <c r="L77" s="120">
        <v>0</v>
      </c>
      <c r="M77" s="120">
        <v>19</v>
      </c>
      <c r="N77" s="249"/>
      <c r="O77" s="71"/>
    </row>
    <row r="78" spans="1:15" x14ac:dyDescent="0.25">
      <c r="A78" s="56" t="s">
        <v>282</v>
      </c>
      <c r="B78" s="61">
        <f t="shared" si="4"/>
        <v>437</v>
      </c>
      <c r="C78" s="121">
        <f t="shared" si="5"/>
        <v>119</v>
      </c>
      <c r="D78" s="120">
        <v>102</v>
      </c>
      <c r="E78" s="120">
        <v>8</v>
      </c>
      <c r="F78" s="120">
        <v>7</v>
      </c>
      <c r="G78" s="120">
        <v>2</v>
      </c>
      <c r="H78" s="121">
        <f t="shared" si="6"/>
        <v>290</v>
      </c>
      <c r="I78" s="120">
        <v>249</v>
      </c>
      <c r="J78" s="120">
        <v>41</v>
      </c>
      <c r="K78" s="120">
        <v>0</v>
      </c>
      <c r="L78" s="120">
        <v>0</v>
      </c>
      <c r="M78" s="120">
        <v>28</v>
      </c>
      <c r="N78" s="249"/>
      <c r="O78" s="71"/>
    </row>
    <row r="79" spans="1:15" x14ac:dyDescent="0.25">
      <c r="A79" s="56" t="s">
        <v>283</v>
      </c>
      <c r="B79" s="61">
        <f t="shared" si="4"/>
        <v>247</v>
      </c>
      <c r="C79" s="121">
        <f t="shared" si="5"/>
        <v>67</v>
      </c>
      <c r="D79" s="120">
        <v>58</v>
      </c>
      <c r="E79" s="120">
        <v>4</v>
      </c>
      <c r="F79" s="120">
        <v>5</v>
      </c>
      <c r="G79" s="120">
        <v>0</v>
      </c>
      <c r="H79" s="121">
        <f t="shared" si="6"/>
        <v>164</v>
      </c>
      <c r="I79" s="120">
        <v>154</v>
      </c>
      <c r="J79" s="120">
        <v>10</v>
      </c>
      <c r="K79" s="120">
        <v>0</v>
      </c>
      <c r="L79" s="120">
        <v>0</v>
      </c>
      <c r="M79" s="120">
        <v>16</v>
      </c>
      <c r="N79" s="249"/>
      <c r="O79" s="71"/>
    </row>
    <row r="80" spans="1:15" x14ac:dyDescent="0.25">
      <c r="A80" s="56" t="s">
        <v>284</v>
      </c>
      <c r="B80" s="61">
        <f t="shared" si="4"/>
        <v>322</v>
      </c>
      <c r="C80" s="121">
        <f t="shared" si="5"/>
        <v>108</v>
      </c>
      <c r="D80" s="120">
        <v>95</v>
      </c>
      <c r="E80" s="120">
        <v>5</v>
      </c>
      <c r="F80" s="120">
        <v>8</v>
      </c>
      <c r="G80" s="120">
        <v>0</v>
      </c>
      <c r="H80" s="121">
        <f t="shared" si="6"/>
        <v>197</v>
      </c>
      <c r="I80" s="120">
        <v>178</v>
      </c>
      <c r="J80" s="120">
        <v>19</v>
      </c>
      <c r="K80" s="120">
        <v>0</v>
      </c>
      <c r="L80" s="120">
        <v>1</v>
      </c>
      <c r="M80" s="120">
        <v>16</v>
      </c>
      <c r="N80" s="249"/>
      <c r="O80" s="71"/>
    </row>
    <row r="81" spans="1:15" x14ac:dyDescent="0.25">
      <c r="A81" s="56" t="s">
        <v>285</v>
      </c>
      <c r="B81" s="61">
        <f t="shared" si="4"/>
        <v>273</v>
      </c>
      <c r="C81" s="121">
        <f t="shared" si="5"/>
        <v>88</v>
      </c>
      <c r="D81" s="120">
        <v>68</v>
      </c>
      <c r="E81" s="120">
        <v>12</v>
      </c>
      <c r="F81" s="120">
        <v>6</v>
      </c>
      <c r="G81" s="120">
        <v>2</v>
      </c>
      <c r="H81" s="121">
        <f t="shared" si="6"/>
        <v>168</v>
      </c>
      <c r="I81" s="120">
        <v>140</v>
      </c>
      <c r="J81" s="120">
        <v>28</v>
      </c>
      <c r="K81" s="120">
        <v>0</v>
      </c>
      <c r="L81" s="120">
        <v>1</v>
      </c>
      <c r="M81" s="120">
        <v>16</v>
      </c>
      <c r="N81" s="249"/>
      <c r="O81" s="71"/>
    </row>
    <row r="82" spans="1:15" x14ac:dyDescent="0.25">
      <c r="A82" s="56" t="s">
        <v>286</v>
      </c>
      <c r="B82" s="61">
        <f t="shared" si="4"/>
        <v>237</v>
      </c>
      <c r="C82" s="121">
        <f t="shared" si="5"/>
        <v>64</v>
      </c>
      <c r="D82" s="120">
        <v>47</v>
      </c>
      <c r="E82" s="120">
        <v>10</v>
      </c>
      <c r="F82" s="120">
        <v>5</v>
      </c>
      <c r="G82" s="120">
        <v>2</v>
      </c>
      <c r="H82" s="121">
        <f t="shared" si="6"/>
        <v>162</v>
      </c>
      <c r="I82" s="120">
        <v>131</v>
      </c>
      <c r="J82" s="120">
        <v>31</v>
      </c>
      <c r="K82" s="120">
        <v>0</v>
      </c>
      <c r="L82" s="120">
        <v>0</v>
      </c>
      <c r="M82" s="120">
        <v>11</v>
      </c>
      <c r="N82" s="249"/>
      <c r="O82" s="71"/>
    </row>
    <row r="83" spans="1:15" x14ac:dyDescent="0.25">
      <c r="A83" s="56" t="s">
        <v>287</v>
      </c>
      <c r="B83" s="61">
        <f t="shared" si="4"/>
        <v>242</v>
      </c>
      <c r="C83" s="121">
        <f t="shared" si="5"/>
        <v>67</v>
      </c>
      <c r="D83" s="120">
        <v>57</v>
      </c>
      <c r="E83" s="120">
        <v>6</v>
      </c>
      <c r="F83" s="120">
        <v>3</v>
      </c>
      <c r="G83" s="120">
        <v>1</v>
      </c>
      <c r="H83" s="121">
        <f t="shared" si="6"/>
        <v>167</v>
      </c>
      <c r="I83" s="120">
        <v>131</v>
      </c>
      <c r="J83" s="120">
        <v>36</v>
      </c>
      <c r="K83" s="120">
        <v>0</v>
      </c>
      <c r="L83" s="120">
        <v>0</v>
      </c>
      <c r="M83" s="120">
        <v>8</v>
      </c>
      <c r="N83" s="249"/>
      <c r="O83" s="71"/>
    </row>
    <row r="84" spans="1:15" x14ac:dyDescent="0.25">
      <c r="A84" s="56" t="s">
        <v>288</v>
      </c>
      <c r="B84" s="61">
        <f t="shared" si="4"/>
        <v>538</v>
      </c>
      <c r="C84" s="121">
        <f t="shared" si="5"/>
        <v>230</v>
      </c>
      <c r="D84" s="120">
        <v>187</v>
      </c>
      <c r="E84" s="120">
        <v>14</v>
      </c>
      <c r="F84" s="120">
        <v>18</v>
      </c>
      <c r="G84" s="120">
        <v>11</v>
      </c>
      <c r="H84" s="121">
        <f t="shared" si="6"/>
        <v>274</v>
      </c>
      <c r="I84" s="120">
        <v>231</v>
      </c>
      <c r="J84" s="120">
        <v>43</v>
      </c>
      <c r="K84" s="120">
        <v>0</v>
      </c>
      <c r="L84" s="120">
        <v>0</v>
      </c>
      <c r="M84" s="120">
        <v>34</v>
      </c>
      <c r="N84" s="249"/>
      <c r="O84" s="71"/>
    </row>
    <row r="85" spans="1:15" x14ac:dyDescent="0.25">
      <c r="A85" s="56" t="s">
        <v>289</v>
      </c>
      <c r="B85" s="61">
        <f t="shared" si="4"/>
        <v>350</v>
      </c>
      <c r="C85" s="121">
        <f t="shared" si="5"/>
        <v>197</v>
      </c>
      <c r="D85" s="120">
        <v>171</v>
      </c>
      <c r="E85" s="120">
        <v>17</v>
      </c>
      <c r="F85" s="120">
        <v>6</v>
      </c>
      <c r="G85" s="120">
        <v>3</v>
      </c>
      <c r="H85" s="121">
        <f t="shared" si="6"/>
        <v>114</v>
      </c>
      <c r="I85" s="120">
        <v>96</v>
      </c>
      <c r="J85" s="120">
        <v>18</v>
      </c>
      <c r="K85" s="120">
        <v>0</v>
      </c>
      <c r="L85" s="120">
        <v>0</v>
      </c>
      <c r="M85" s="120">
        <v>39</v>
      </c>
      <c r="N85" s="249"/>
      <c r="O85" s="71"/>
    </row>
    <row r="86" spans="1:15" x14ac:dyDescent="0.25">
      <c r="A86" s="56" t="s">
        <v>290</v>
      </c>
      <c r="B86" s="61">
        <f t="shared" si="4"/>
        <v>459</v>
      </c>
      <c r="C86" s="121">
        <f t="shared" si="5"/>
        <v>213</v>
      </c>
      <c r="D86" s="120">
        <v>176</v>
      </c>
      <c r="E86" s="120">
        <v>11</v>
      </c>
      <c r="F86" s="120">
        <v>21</v>
      </c>
      <c r="G86" s="120">
        <v>5</v>
      </c>
      <c r="H86" s="121">
        <f t="shared" si="6"/>
        <v>212</v>
      </c>
      <c r="I86" s="120">
        <v>175</v>
      </c>
      <c r="J86" s="120">
        <v>37</v>
      </c>
      <c r="K86" s="120">
        <v>1</v>
      </c>
      <c r="L86" s="120">
        <v>0</v>
      </c>
      <c r="M86" s="120">
        <v>33</v>
      </c>
      <c r="N86" s="249"/>
      <c r="O86" s="71"/>
    </row>
    <row r="87" spans="1:15" x14ac:dyDescent="0.25">
      <c r="A87" s="56" t="s">
        <v>291</v>
      </c>
      <c r="B87" s="61">
        <f t="shared" si="4"/>
        <v>558</v>
      </c>
      <c r="C87" s="121">
        <f t="shared" si="5"/>
        <v>339</v>
      </c>
      <c r="D87" s="120">
        <v>287</v>
      </c>
      <c r="E87" s="120">
        <v>20</v>
      </c>
      <c r="F87" s="120">
        <v>23</v>
      </c>
      <c r="G87" s="120">
        <v>9</v>
      </c>
      <c r="H87" s="121">
        <f t="shared" si="6"/>
        <v>182</v>
      </c>
      <c r="I87" s="120">
        <v>153</v>
      </c>
      <c r="J87" s="120">
        <v>29</v>
      </c>
      <c r="K87" s="120">
        <v>0</v>
      </c>
      <c r="L87" s="120">
        <v>0</v>
      </c>
      <c r="M87" s="120">
        <v>37</v>
      </c>
      <c r="N87" s="249"/>
      <c r="O87" s="71"/>
    </row>
    <row r="88" spans="1:15" x14ac:dyDescent="0.25">
      <c r="A88" s="56" t="s">
        <v>292</v>
      </c>
      <c r="B88" s="61">
        <f t="shared" si="4"/>
        <v>396</v>
      </c>
      <c r="C88" s="121">
        <f t="shared" si="5"/>
        <v>213</v>
      </c>
      <c r="D88" s="120">
        <v>187</v>
      </c>
      <c r="E88" s="120">
        <v>15</v>
      </c>
      <c r="F88" s="120">
        <v>8</v>
      </c>
      <c r="G88" s="120">
        <v>3</v>
      </c>
      <c r="H88" s="121">
        <f t="shared" si="6"/>
        <v>152</v>
      </c>
      <c r="I88" s="120">
        <v>132</v>
      </c>
      <c r="J88" s="120">
        <v>20</v>
      </c>
      <c r="K88" s="120">
        <v>0</v>
      </c>
      <c r="L88" s="120">
        <v>0</v>
      </c>
      <c r="M88" s="120">
        <v>31</v>
      </c>
      <c r="N88" s="249"/>
      <c r="O88" s="71"/>
    </row>
    <row r="89" spans="1:15" x14ac:dyDescent="0.25">
      <c r="A89" s="56" t="s">
        <v>293</v>
      </c>
      <c r="B89" s="61">
        <f t="shared" si="4"/>
        <v>146</v>
      </c>
      <c r="C89" s="121">
        <f t="shared" si="5"/>
        <v>63</v>
      </c>
      <c r="D89" s="120">
        <v>51</v>
      </c>
      <c r="E89" s="120">
        <v>4</v>
      </c>
      <c r="F89" s="120">
        <v>7</v>
      </c>
      <c r="G89" s="120">
        <v>1</v>
      </c>
      <c r="H89" s="121">
        <f t="shared" si="6"/>
        <v>78</v>
      </c>
      <c r="I89" s="120">
        <v>59</v>
      </c>
      <c r="J89" s="120">
        <v>19</v>
      </c>
      <c r="K89" s="120">
        <v>0</v>
      </c>
      <c r="L89" s="120">
        <v>0</v>
      </c>
      <c r="M89" s="120">
        <v>5</v>
      </c>
      <c r="N89" s="249"/>
      <c r="O89" s="71"/>
    </row>
    <row r="90" spans="1:15" x14ac:dyDescent="0.25">
      <c r="A90" s="56" t="s">
        <v>294</v>
      </c>
      <c r="B90" s="61">
        <f t="shared" si="4"/>
        <v>449</v>
      </c>
      <c r="C90" s="121">
        <f t="shared" si="5"/>
        <v>207</v>
      </c>
      <c r="D90" s="120">
        <v>149</v>
      </c>
      <c r="E90" s="120">
        <v>20</v>
      </c>
      <c r="F90" s="120">
        <v>29</v>
      </c>
      <c r="G90" s="120">
        <v>9</v>
      </c>
      <c r="H90" s="121">
        <f t="shared" si="6"/>
        <v>218</v>
      </c>
      <c r="I90" s="120">
        <v>162</v>
      </c>
      <c r="J90" s="120">
        <v>56</v>
      </c>
      <c r="K90" s="120">
        <v>1</v>
      </c>
      <c r="L90" s="120">
        <v>0</v>
      </c>
      <c r="M90" s="120">
        <v>23</v>
      </c>
      <c r="N90" s="249"/>
      <c r="O90" s="71"/>
    </row>
    <row r="91" spans="1:15" x14ac:dyDescent="0.25">
      <c r="A91" s="56" t="s">
        <v>295</v>
      </c>
      <c r="B91" s="61">
        <f t="shared" ref="B91:B107" si="7">SUM(C91+H91+K91+L91+M91)</f>
        <v>371</v>
      </c>
      <c r="C91" s="121">
        <f t="shared" si="5"/>
        <v>155</v>
      </c>
      <c r="D91" s="120">
        <v>118</v>
      </c>
      <c r="E91" s="120">
        <v>13</v>
      </c>
      <c r="F91" s="120">
        <v>20</v>
      </c>
      <c r="G91" s="120">
        <v>4</v>
      </c>
      <c r="H91" s="121">
        <f t="shared" si="6"/>
        <v>176</v>
      </c>
      <c r="I91" s="120">
        <v>135</v>
      </c>
      <c r="J91" s="120">
        <v>41</v>
      </c>
      <c r="K91" s="120">
        <v>0</v>
      </c>
      <c r="L91" s="120">
        <v>0</v>
      </c>
      <c r="M91" s="120">
        <v>40</v>
      </c>
      <c r="N91" s="249"/>
      <c r="O91" s="71"/>
    </row>
    <row r="92" spans="1:15" x14ac:dyDescent="0.25">
      <c r="A92" s="56" t="s">
        <v>296</v>
      </c>
      <c r="B92" s="61">
        <f t="shared" si="7"/>
        <v>312</v>
      </c>
      <c r="C92" s="121">
        <f t="shared" si="5"/>
        <v>145</v>
      </c>
      <c r="D92" s="120">
        <v>119</v>
      </c>
      <c r="E92" s="120">
        <v>8</v>
      </c>
      <c r="F92" s="120">
        <v>14</v>
      </c>
      <c r="G92" s="120">
        <v>4</v>
      </c>
      <c r="H92" s="121">
        <f t="shared" si="6"/>
        <v>144</v>
      </c>
      <c r="I92" s="120">
        <v>124</v>
      </c>
      <c r="J92" s="120">
        <v>20</v>
      </c>
      <c r="K92" s="120">
        <v>0</v>
      </c>
      <c r="L92" s="120">
        <v>2</v>
      </c>
      <c r="M92" s="120">
        <v>21</v>
      </c>
      <c r="N92" s="249"/>
      <c r="O92" s="71"/>
    </row>
    <row r="93" spans="1:15" x14ac:dyDescent="0.25">
      <c r="A93" s="56" t="s">
        <v>297</v>
      </c>
      <c r="B93" s="61">
        <f t="shared" si="7"/>
        <v>261</v>
      </c>
      <c r="C93" s="121">
        <f t="shared" si="5"/>
        <v>88</v>
      </c>
      <c r="D93" s="120">
        <v>78</v>
      </c>
      <c r="E93" s="120">
        <v>3</v>
      </c>
      <c r="F93" s="120">
        <v>7</v>
      </c>
      <c r="G93" s="120">
        <v>0</v>
      </c>
      <c r="H93" s="121">
        <f t="shared" si="6"/>
        <v>150</v>
      </c>
      <c r="I93" s="120">
        <v>113</v>
      </c>
      <c r="J93" s="120">
        <v>37</v>
      </c>
      <c r="K93" s="120">
        <v>0</v>
      </c>
      <c r="L93" s="120">
        <v>1</v>
      </c>
      <c r="M93" s="120">
        <v>22</v>
      </c>
      <c r="N93" s="249"/>
      <c r="O93" s="71"/>
    </row>
    <row r="94" spans="1:15" x14ac:dyDescent="0.25">
      <c r="A94" s="56" t="s">
        <v>298</v>
      </c>
      <c r="B94" s="61">
        <f t="shared" si="7"/>
        <v>310</v>
      </c>
      <c r="C94" s="121">
        <f t="shared" si="5"/>
        <v>145</v>
      </c>
      <c r="D94" s="120">
        <v>121</v>
      </c>
      <c r="E94" s="120">
        <v>7</v>
      </c>
      <c r="F94" s="120">
        <v>13</v>
      </c>
      <c r="G94" s="120">
        <v>4</v>
      </c>
      <c r="H94" s="121">
        <f t="shared" si="6"/>
        <v>133</v>
      </c>
      <c r="I94" s="120">
        <v>108</v>
      </c>
      <c r="J94" s="120">
        <v>25</v>
      </c>
      <c r="K94" s="120">
        <v>0</v>
      </c>
      <c r="L94" s="120">
        <v>0</v>
      </c>
      <c r="M94" s="120">
        <v>32</v>
      </c>
      <c r="N94" s="249"/>
      <c r="O94" s="71"/>
    </row>
    <row r="95" spans="1:15" x14ac:dyDescent="0.25">
      <c r="A95" s="56" t="s">
        <v>299</v>
      </c>
      <c r="B95" s="61">
        <f t="shared" si="7"/>
        <v>217</v>
      </c>
      <c r="C95" s="121">
        <f t="shared" si="5"/>
        <v>106</v>
      </c>
      <c r="D95" s="120">
        <v>90</v>
      </c>
      <c r="E95" s="120">
        <v>9</v>
      </c>
      <c r="F95" s="120">
        <v>5</v>
      </c>
      <c r="G95" s="120">
        <v>2</v>
      </c>
      <c r="H95" s="121">
        <f t="shared" si="6"/>
        <v>97</v>
      </c>
      <c r="I95" s="120">
        <v>78</v>
      </c>
      <c r="J95" s="120">
        <v>19</v>
      </c>
      <c r="K95" s="120">
        <v>0</v>
      </c>
      <c r="L95" s="120">
        <v>0</v>
      </c>
      <c r="M95" s="120">
        <v>14</v>
      </c>
      <c r="N95" s="249"/>
      <c r="O95" s="71"/>
    </row>
    <row r="96" spans="1:15" x14ac:dyDescent="0.25">
      <c r="A96" s="56" t="s">
        <v>300</v>
      </c>
      <c r="B96" s="61">
        <f t="shared" si="7"/>
        <v>191</v>
      </c>
      <c r="C96" s="121">
        <f t="shared" si="5"/>
        <v>75</v>
      </c>
      <c r="D96" s="120">
        <v>61</v>
      </c>
      <c r="E96" s="120">
        <v>6</v>
      </c>
      <c r="F96" s="120">
        <v>7</v>
      </c>
      <c r="G96" s="120">
        <v>1</v>
      </c>
      <c r="H96" s="121">
        <f t="shared" si="6"/>
        <v>101</v>
      </c>
      <c r="I96" s="120">
        <v>82</v>
      </c>
      <c r="J96" s="120">
        <v>19</v>
      </c>
      <c r="K96" s="120">
        <v>0</v>
      </c>
      <c r="L96" s="120">
        <v>0</v>
      </c>
      <c r="M96" s="120">
        <v>15</v>
      </c>
      <c r="N96" s="249"/>
      <c r="O96" s="71"/>
    </row>
    <row r="97" spans="1:15" x14ac:dyDescent="0.25">
      <c r="A97" s="56" t="s">
        <v>301</v>
      </c>
      <c r="B97" s="61">
        <f t="shared" si="7"/>
        <v>314</v>
      </c>
      <c r="C97" s="121">
        <f t="shared" si="5"/>
        <v>115</v>
      </c>
      <c r="D97" s="120">
        <v>90</v>
      </c>
      <c r="E97" s="120">
        <v>10</v>
      </c>
      <c r="F97" s="120">
        <v>12</v>
      </c>
      <c r="G97" s="120">
        <v>3</v>
      </c>
      <c r="H97" s="121">
        <f t="shared" si="6"/>
        <v>172</v>
      </c>
      <c r="I97" s="120">
        <v>137</v>
      </c>
      <c r="J97" s="120">
        <v>35</v>
      </c>
      <c r="K97" s="120">
        <v>0</v>
      </c>
      <c r="L97" s="120">
        <v>0</v>
      </c>
      <c r="M97" s="120">
        <v>27</v>
      </c>
      <c r="N97" s="249"/>
      <c r="O97" s="71"/>
    </row>
    <row r="98" spans="1:15" x14ac:dyDescent="0.25">
      <c r="A98" s="56" t="s">
        <v>302</v>
      </c>
      <c r="B98" s="61">
        <f t="shared" si="7"/>
        <v>521</v>
      </c>
      <c r="C98" s="121">
        <f t="shared" si="5"/>
        <v>210</v>
      </c>
      <c r="D98" s="120">
        <v>170</v>
      </c>
      <c r="E98" s="120">
        <v>9</v>
      </c>
      <c r="F98" s="120">
        <v>24</v>
      </c>
      <c r="G98" s="120">
        <v>7</v>
      </c>
      <c r="H98" s="121">
        <f t="shared" si="6"/>
        <v>280</v>
      </c>
      <c r="I98" s="120">
        <v>218</v>
      </c>
      <c r="J98" s="120">
        <v>62</v>
      </c>
      <c r="K98" s="120">
        <v>0</v>
      </c>
      <c r="L98" s="120">
        <v>1</v>
      </c>
      <c r="M98" s="120">
        <v>30</v>
      </c>
      <c r="N98" s="249"/>
      <c r="O98" s="71"/>
    </row>
    <row r="99" spans="1:15" x14ac:dyDescent="0.25">
      <c r="A99" s="56" t="s">
        <v>303</v>
      </c>
      <c r="B99" s="61">
        <f t="shared" si="7"/>
        <v>123</v>
      </c>
      <c r="C99" s="121">
        <f t="shared" si="5"/>
        <v>24</v>
      </c>
      <c r="D99" s="120">
        <v>21</v>
      </c>
      <c r="E99" s="120">
        <v>1</v>
      </c>
      <c r="F99" s="120">
        <v>2</v>
      </c>
      <c r="G99" s="120">
        <v>0</v>
      </c>
      <c r="H99" s="121">
        <f t="shared" si="6"/>
        <v>95</v>
      </c>
      <c r="I99" s="120">
        <v>76</v>
      </c>
      <c r="J99" s="120">
        <v>19</v>
      </c>
      <c r="K99" s="120">
        <v>0</v>
      </c>
      <c r="L99" s="120">
        <v>0</v>
      </c>
      <c r="M99" s="120">
        <v>4</v>
      </c>
      <c r="N99" s="249"/>
      <c r="O99" s="71"/>
    </row>
    <row r="100" spans="1:15" s="16" customFormat="1" x14ac:dyDescent="0.25">
      <c r="A100" s="56" t="s">
        <v>314</v>
      </c>
      <c r="B100" s="61">
        <f t="shared" si="7"/>
        <v>202</v>
      </c>
      <c r="C100" s="121">
        <f t="shared" si="5"/>
        <v>59</v>
      </c>
      <c r="D100" s="120">
        <v>48</v>
      </c>
      <c r="E100" s="120">
        <v>5</v>
      </c>
      <c r="F100" s="120">
        <v>5</v>
      </c>
      <c r="G100" s="120">
        <v>1</v>
      </c>
      <c r="H100" s="121">
        <f t="shared" si="6"/>
        <v>131</v>
      </c>
      <c r="I100" s="120">
        <v>99</v>
      </c>
      <c r="J100" s="120">
        <v>32</v>
      </c>
      <c r="K100" s="120">
        <v>1</v>
      </c>
      <c r="L100" s="120">
        <v>0</v>
      </c>
      <c r="M100" s="120">
        <v>11</v>
      </c>
      <c r="N100" s="249"/>
      <c r="O100" s="71"/>
    </row>
    <row r="101" spans="1:15" x14ac:dyDescent="0.25">
      <c r="A101" s="56" t="s">
        <v>304</v>
      </c>
      <c r="B101" s="61">
        <f t="shared" si="7"/>
        <v>304</v>
      </c>
      <c r="C101" s="121">
        <f t="shared" si="5"/>
        <v>95</v>
      </c>
      <c r="D101" s="120">
        <v>75</v>
      </c>
      <c r="E101" s="120">
        <v>8</v>
      </c>
      <c r="F101" s="120">
        <v>7</v>
      </c>
      <c r="G101" s="120">
        <v>5</v>
      </c>
      <c r="H101" s="121">
        <f t="shared" si="6"/>
        <v>203</v>
      </c>
      <c r="I101" s="120">
        <v>154</v>
      </c>
      <c r="J101" s="120">
        <v>49</v>
      </c>
      <c r="K101" s="120">
        <v>0</v>
      </c>
      <c r="L101" s="120">
        <v>0</v>
      </c>
      <c r="M101" s="120">
        <v>6</v>
      </c>
      <c r="N101" s="249"/>
      <c r="O101" s="71"/>
    </row>
    <row r="102" spans="1:15" x14ac:dyDescent="0.25">
      <c r="A102" s="56" t="s">
        <v>305</v>
      </c>
      <c r="B102" s="61">
        <f t="shared" si="7"/>
        <v>260</v>
      </c>
      <c r="C102" s="121">
        <f t="shared" si="5"/>
        <v>109</v>
      </c>
      <c r="D102" s="120">
        <v>91</v>
      </c>
      <c r="E102" s="120">
        <v>9</v>
      </c>
      <c r="F102" s="120">
        <v>5</v>
      </c>
      <c r="G102" s="120">
        <v>4</v>
      </c>
      <c r="H102" s="121">
        <f t="shared" si="6"/>
        <v>142</v>
      </c>
      <c r="I102" s="120">
        <v>120</v>
      </c>
      <c r="J102" s="120">
        <v>22</v>
      </c>
      <c r="K102" s="120">
        <v>0</v>
      </c>
      <c r="L102" s="120">
        <v>0</v>
      </c>
      <c r="M102" s="120">
        <v>9</v>
      </c>
      <c r="N102" s="249"/>
      <c r="O102" s="71"/>
    </row>
    <row r="103" spans="1:15" x14ac:dyDescent="0.25">
      <c r="A103" s="56" t="s">
        <v>306</v>
      </c>
      <c r="B103" s="61">
        <f t="shared" si="7"/>
        <v>258</v>
      </c>
      <c r="C103" s="121">
        <f t="shared" si="5"/>
        <v>79</v>
      </c>
      <c r="D103" s="120">
        <v>60</v>
      </c>
      <c r="E103" s="120">
        <v>10</v>
      </c>
      <c r="F103" s="120">
        <v>6</v>
      </c>
      <c r="G103" s="120">
        <v>3</v>
      </c>
      <c r="H103" s="121">
        <f t="shared" si="6"/>
        <v>160</v>
      </c>
      <c r="I103" s="120">
        <v>133</v>
      </c>
      <c r="J103" s="120">
        <v>27</v>
      </c>
      <c r="K103" s="120">
        <v>0</v>
      </c>
      <c r="L103" s="120">
        <v>1</v>
      </c>
      <c r="M103" s="120">
        <v>18</v>
      </c>
      <c r="N103" s="249"/>
      <c r="O103" s="71"/>
    </row>
    <row r="104" spans="1:15" x14ac:dyDescent="0.25">
      <c r="A104" s="56" t="s">
        <v>307</v>
      </c>
      <c r="B104" s="61">
        <f t="shared" si="7"/>
        <v>441</v>
      </c>
      <c r="C104" s="121">
        <f t="shared" si="5"/>
        <v>172</v>
      </c>
      <c r="D104" s="120">
        <v>145</v>
      </c>
      <c r="E104" s="120">
        <v>9</v>
      </c>
      <c r="F104" s="120">
        <v>9</v>
      </c>
      <c r="G104" s="120">
        <v>9</v>
      </c>
      <c r="H104" s="121">
        <f t="shared" si="6"/>
        <v>242</v>
      </c>
      <c r="I104" s="120">
        <v>205</v>
      </c>
      <c r="J104" s="120">
        <v>37</v>
      </c>
      <c r="K104" s="120">
        <v>0</v>
      </c>
      <c r="L104" s="120">
        <v>3</v>
      </c>
      <c r="M104" s="120">
        <v>24</v>
      </c>
      <c r="N104" s="249"/>
      <c r="O104" s="71"/>
    </row>
    <row r="105" spans="1:15" x14ac:dyDescent="0.25">
      <c r="A105" s="56" t="s">
        <v>308</v>
      </c>
      <c r="B105" s="61">
        <f t="shared" si="7"/>
        <v>356</v>
      </c>
      <c r="C105" s="121">
        <f t="shared" si="5"/>
        <v>116</v>
      </c>
      <c r="D105" s="120">
        <v>100</v>
      </c>
      <c r="E105" s="120">
        <v>8</v>
      </c>
      <c r="F105" s="120">
        <v>4</v>
      </c>
      <c r="G105" s="120">
        <v>4</v>
      </c>
      <c r="H105" s="121">
        <f t="shared" si="6"/>
        <v>222</v>
      </c>
      <c r="I105" s="120">
        <v>190</v>
      </c>
      <c r="J105" s="120">
        <v>32</v>
      </c>
      <c r="K105" s="120">
        <v>0</v>
      </c>
      <c r="L105" s="120">
        <v>0</v>
      </c>
      <c r="M105" s="120">
        <v>18</v>
      </c>
      <c r="N105" s="249"/>
      <c r="O105" s="71"/>
    </row>
    <row r="106" spans="1:15" x14ac:dyDescent="0.25">
      <c r="A106" s="56" t="s">
        <v>309</v>
      </c>
      <c r="B106" s="61">
        <f t="shared" si="7"/>
        <v>403</v>
      </c>
      <c r="C106" s="121">
        <f>SUM(D106+E106+F106+G106)</f>
        <v>148</v>
      </c>
      <c r="D106" s="120">
        <v>128</v>
      </c>
      <c r="E106" s="120">
        <v>8</v>
      </c>
      <c r="F106" s="120">
        <v>10</v>
      </c>
      <c r="G106" s="120">
        <v>2</v>
      </c>
      <c r="H106" s="121">
        <f t="shared" si="6"/>
        <v>225</v>
      </c>
      <c r="I106" s="120">
        <v>193</v>
      </c>
      <c r="J106" s="120">
        <v>32</v>
      </c>
      <c r="K106" s="120">
        <v>0</v>
      </c>
      <c r="L106" s="120">
        <v>0</v>
      </c>
      <c r="M106" s="120">
        <v>30</v>
      </c>
      <c r="N106" s="249"/>
      <c r="O106" s="71"/>
    </row>
    <row r="107" spans="1:15" x14ac:dyDescent="0.25">
      <c r="A107" s="57" t="s">
        <v>310</v>
      </c>
      <c r="B107" s="119">
        <f t="shared" si="7"/>
        <v>29067</v>
      </c>
      <c r="C107" s="119">
        <f t="shared" ref="C107:M107" si="8">SUM(C4:C106)</f>
        <v>11359</v>
      </c>
      <c r="D107" s="310">
        <f t="shared" si="8"/>
        <v>9496</v>
      </c>
      <c r="E107" s="310">
        <f t="shared" si="8"/>
        <v>790</v>
      </c>
      <c r="F107" s="310">
        <f t="shared" si="8"/>
        <v>831</v>
      </c>
      <c r="G107" s="310">
        <f t="shared" si="8"/>
        <v>242</v>
      </c>
      <c r="H107" s="119">
        <f t="shared" si="8"/>
        <v>15704</v>
      </c>
      <c r="I107" s="310">
        <f t="shared" si="8"/>
        <v>12834</v>
      </c>
      <c r="J107" s="310">
        <f t="shared" si="8"/>
        <v>2870</v>
      </c>
      <c r="K107" s="310">
        <f t="shared" si="8"/>
        <v>13</v>
      </c>
      <c r="L107" s="310">
        <f t="shared" si="8"/>
        <v>48</v>
      </c>
      <c r="M107" s="310">
        <f t="shared" si="8"/>
        <v>1943</v>
      </c>
    </row>
    <row r="108" spans="1:15" x14ac:dyDescent="0.25">
      <c r="C108" s="257"/>
      <c r="D108" s="256"/>
      <c r="E108" s="256"/>
      <c r="F108" s="256"/>
      <c r="G108" s="256"/>
      <c r="H108" s="257"/>
      <c r="I108" s="256"/>
      <c r="J108" s="256"/>
      <c r="K108" s="256"/>
      <c r="L108" s="256"/>
      <c r="M108" s="256"/>
    </row>
  </sheetData>
  <pageMargins left="0.7" right="0.7" top="0.9375" bottom="0.75" header="0.3" footer="0.3"/>
  <pageSetup paperSize="5" orientation="portrait" r:id="rId1"/>
  <headerFooter>
    <oddHeader>&amp;C&amp;"-,Bold"&amp;16 2017 General Election
November 7, 2017</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2"/>
  <sheetViews>
    <sheetView view="pageLayout" topLeftCell="A4" zoomScaleNormal="100" workbookViewId="0">
      <selection activeCell="A4" sqref="A4"/>
    </sheetView>
  </sheetViews>
  <sheetFormatPr defaultRowHeight="15" x14ac:dyDescent="0.25"/>
  <cols>
    <col min="1" max="1" width="16.28515625" style="137" bestFit="1" customWidth="1"/>
    <col min="2" max="4" width="5.7109375" style="137" customWidth="1"/>
    <col min="5" max="5" width="5.42578125" style="137" customWidth="1"/>
    <col min="6" max="14" width="5.7109375" style="137" customWidth="1"/>
  </cols>
  <sheetData>
    <row r="1" spans="1:13" ht="2.25" hidden="1" customHeight="1" x14ac:dyDescent="0.25"/>
    <row r="2" spans="1:13" ht="3" hidden="1" customHeight="1" x14ac:dyDescent="0.25"/>
    <row r="3" spans="1:13" ht="2.25" hidden="1" customHeight="1" x14ac:dyDescent="0.25"/>
    <row r="4" spans="1:13" ht="62.25" customHeight="1" x14ac:dyDescent="0.25">
      <c r="A4" s="138" t="s">
        <v>0</v>
      </c>
      <c r="B4" s="139" t="s">
        <v>1</v>
      </c>
      <c r="C4" s="140" t="s">
        <v>140</v>
      </c>
      <c r="D4" s="140" t="s">
        <v>140</v>
      </c>
      <c r="E4" s="140" t="s">
        <v>2</v>
      </c>
      <c r="F4" s="140" t="s">
        <v>753</v>
      </c>
      <c r="G4" s="140" t="s">
        <v>2</v>
      </c>
      <c r="H4" s="140" t="s">
        <v>2</v>
      </c>
      <c r="I4" s="140" t="s">
        <v>3</v>
      </c>
      <c r="J4" s="140" t="s">
        <v>141</v>
      </c>
      <c r="K4" s="140" t="s">
        <v>142</v>
      </c>
    </row>
    <row r="5" spans="1:13" x14ac:dyDescent="0.25">
      <c r="A5" s="141" t="s">
        <v>4</v>
      </c>
      <c r="B5" s="142"/>
      <c r="C5" s="142" t="s">
        <v>5</v>
      </c>
      <c r="D5" s="142" t="s">
        <v>6</v>
      </c>
      <c r="E5" s="142" t="s">
        <v>5</v>
      </c>
      <c r="F5" s="142" t="s">
        <v>7</v>
      </c>
      <c r="G5" s="142" t="s">
        <v>8</v>
      </c>
      <c r="H5" s="142" t="s">
        <v>10</v>
      </c>
      <c r="I5" s="142" t="s">
        <v>11</v>
      </c>
      <c r="J5" s="142"/>
      <c r="K5" s="142"/>
    </row>
    <row r="6" spans="1:13" x14ac:dyDescent="0.25">
      <c r="A6" s="143" t="s">
        <v>12</v>
      </c>
      <c r="B6" s="125">
        <f>SUM(C6+E6+I6+J6+K6)</f>
        <v>144</v>
      </c>
      <c r="C6" s="126">
        <f>D6</f>
        <v>42</v>
      </c>
      <c r="D6" s="120">
        <v>42</v>
      </c>
      <c r="E6" s="126">
        <f>SUM(F6:H6)</f>
        <v>93</v>
      </c>
      <c r="F6" s="120">
        <v>77</v>
      </c>
      <c r="G6" s="120">
        <v>9</v>
      </c>
      <c r="H6" s="120">
        <v>7</v>
      </c>
      <c r="I6" s="120">
        <v>0</v>
      </c>
      <c r="J6" s="120">
        <v>0</v>
      </c>
      <c r="K6" s="120">
        <v>9</v>
      </c>
      <c r="L6" s="249"/>
      <c r="M6" s="249"/>
    </row>
    <row r="7" spans="1:13" x14ac:dyDescent="0.25">
      <c r="A7" s="143" t="s">
        <v>13</v>
      </c>
      <c r="B7" s="125">
        <f t="shared" ref="B7:B13" si="0">SUM(C7+E7+I7+J7+K7)</f>
        <v>87</v>
      </c>
      <c r="C7" s="126">
        <f t="shared" ref="C7:C12" si="1">D7</f>
        <v>40</v>
      </c>
      <c r="D7" s="120">
        <v>40</v>
      </c>
      <c r="E7" s="126">
        <f t="shared" ref="E7:E12" si="2">SUM(F7:H7)</f>
        <v>41</v>
      </c>
      <c r="F7" s="120">
        <v>28</v>
      </c>
      <c r="G7" s="120">
        <v>6</v>
      </c>
      <c r="H7" s="120">
        <v>7</v>
      </c>
      <c r="I7" s="120">
        <v>0</v>
      </c>
      <c r="J7" s="120">
        <v>0</v>
      </c>
      <c r="K7" s="120">
        <v>6</v>
      </c>
      <c r="L7" s="249"/>
      <c r="M7" s="249"/>
    </row>
    <row r="8" spans="1:13" x14ac:dyDescent="0.25">
      <c r="A8" s="143" t="s">
        <v>14</v>
      </c>
      <c r="B8" s="125">
        <f t="shared" si="0"/>
        <v>222</v>
      </c>
      <c r="C8" s="126">
        <f t="shared" si="1"/>
        <v>63</v>
      </c>
      <c r="D8" s="120">
        <v>63</v>
      </c>
      <c r="E8" s="126">
        <f t="shared" si="2"/>
        <v>143</v>
      </c>
      <c r="F8" s="120">
        <v>103</v>
      </c>
      <c r="G8" s="120">
        <v>20</v>
      </c>
      <c r="H8" s="120">
        <v>20</v>
      </c>
      <c r="I8" s="120">
        <v>0</v>
      </c>
      <c r="J8" s="120">
        <v>0</v>
      </c>
      <c r="K8" s="120">
        <v>16</v>
      </c>
      <c r="L8" s="249"/>
      <c r="M8" s="249"/>
    </row>
    <row r="9" spans="1:13" x14ac:dyDescent="0.25">
      <c r="A9" s="143" t="s">
        <v>15</v>
      </c>
      <c r="B9" s="125">
        <f t="shared" si="0"/>
        <v>472</v>
      </c>
      <c r="C9" s="126">
        <f t="shared" si="1"/>
        <v>154</v>
      </c>
      <c r="D9" s="120">
        <v>154</v>
      </c>
      <c r="E9" s="126">
        <f t="shared" si="2"/>
        <v>284</v>
      </c>
      <c r="F9" s="120">
        <v>227</v>
      </c>
      <c r="G9" s="120">
        <v>25</v>
      </c>
      <c r="H9" s="120">
        <v>32</v>
      </c>
      <c r="I9" s="120">
        <v>0</v>
      </c>
      <c r="J9" s="120">
        <v>0</v>
      </c>
      <c r="K9" s="120">
        <v>34</v>
      </c>
      <c r="L9" s="249"/>
      <c r="M9" s="249"/>
    </row>
    <row r="10" spans="1:13" x14ac:dyDescent="0.25">
      <c r="A10" s="143" t="s">
        <v>16</v>
      </c>
      <c r="B10" s="125">
        <f t="shared" si="0"/>
        <v>205</v>
      </c>
      <c r="C10" s="126">
        <f t="shared" si="1"/>
        <v>52</v>
      </c>
      <c r="D10" s="120">
        <v>52</v>
      </c>
      <c r="E10" s="126">
        <f t="shared" si="2"/>
        <v>135</v>
      </c>
      <c r="F10" s="120">
        <v>112</v>
      </c>
      <c r="G10" s="120">
        <v>13</v>
      </c>
      <c r="H10" s="120">
        <v>10</v>
      </c>
      <c r="I10" s="120">
        <v>0</v>
      </c>
      <c r="J10" s="120">
        <v>1</v>
      </c>
      <c r="K10" s="120">
        <v>17</v>
      </c>
      <c r="L10" s="249"/>
      <c r="M10" s="249"/>
    </row>
    <row r="11" spans="1:13" x14ac:dyDescent="0.25">
      <c r="A11" s="143" t="s">
        <v>17</v>
      </c>
      <c r="B11" s="125">
        <f t="shared" si="0"/>
        <v>94</v>
      </c>
      <c r="C11" s="126">
        <f t="shared" si="1"/>
        <v>38</v>
      </c>
      <c r="D11" s="120">
        <v>38</v>
      </c>
      <c r="E11" s="126">
        <f t="shared" si="2"/>
        <v>49</v>
      </c>
      <c r="F11" s="120">
        <v>34</v>
      </c>
      <c r="G11" s="120">
        <v>7</v>
      </c>
      <c r="H11" s="120">
        <v>8</v>
      </c>
      <c r="I11" s="120">
        <v>0</v>
      </c>
      <c r="J11" s="120">
        <v>0</v>
      </c>
      <c r="K11" s="120">
        <v>7</v>
      </c>
      <c r="L11" s="249"/>
      <c r="M11" s="249"/>
    </row>
    <row r="12" spans="1:13" x14ac:dyDescent="0.25">
      <c r="A12" s="144" t="s">
        <v>18</v>
      </c>
      <c r="B12" s="125">
        <f t="shared" si="0"/>
        <v>145</v>
      </c>
      <c r="C12" s="126">
        <f t="shared" si="1"/>
        <v>56</v>
      </c>
      <c r="D12" s="120">
        <v>56</v>
      </c>
      <c r="E12" s="126">
        <f t="shared" si="2"/>
        <v>80</v>
      </c>
      <c r="F12" s="120">
        <v>56</v>
      </c>
      <c r="G12" s="120">
        <v>17</v>
      </c>
      <c r="H12" s="120">
        <v>7</v>
      </c>
      <c r="I12" s="120">
        <v>0</v>
      </c>
      <c r="J12" s="120">
        <v>0</v>
      </c>
      <c r="K12" s="120">
        <v>9</v>
      </c>
      <c r="L12" s="249"/>
      <c r="M12" s="249"/>
    </row>
    <row r="13" spans="1:13" x14ac:dyDescent="0.25">
      <c r="A13" s="145" t="s">
        <v>5</v>
      </c>
      <c r="B13" s="127">
        <f t="shared" si="0"/>
        <v>1369</v>
      </c>
      <c r="C13" s="127">
        <f>SUM(C6:C12)</f>
        <v>445</v>
      </c>
      <c r="D13" s="122">
        <f>SUM(D6:D12)</f>
        <v>445</v>
      </c>
      <c r="E13" s="127">
        <f>SUM(F13+G13+H13)</f>
        <v>825</v>
      </c>
      <c r="F13" s="122">
        <f>SUM(F6:F12)</f>
        <v>637</v>
      </c>
      <c r="G13" s="122">
        <f>SUM(G6:G12)</f>
        <v>97</v>
      </c>
      <c r="H13" s="122">
        <f>SUM(H6:H12)</f>
        <v>91</v>
      </c>
      <c r="I13" s="122">
        <v>0</v>
      </c>
      <c r="J13" s="122">
        <v>1</v>
      </c>
      <c r="K13" s="122">
        <f>SUM(K6:K12)</f>
        <v>98</v>
      </c>
    </row>
    <row r="14" spans="1:13" ht="6.75" customHeight="1" x14ac:dyDescent="0.25"/>
    <row r="15" spans="1:13" ht="62.25" customHeight="1" x14ac:dyDescent="0.25">
      <c r="A15" s="146" t="s">
        <v>19</v>
      </c>
      <c r="B15" s="139" t="s">
        <v>1</v>
      </c>
      <c r="C15" s="140" t="s">
        <v>20</v>
      </c>
      <c r="D15" s="140" t="s">
        <v>754</v>
      </c>
      <c r="E15" s="140" t="s">
        <v>20</v>
      </c>
      <c r="F15" s="140" t="s">
        <v>20</v>
      </c>
      <c r="G15" s="140" t="s">
        <v>20</v>
      </c>
      <c r="H15" s="140" t="s">
        <v>20</v>
      </c>
      <c r="I15" s="140" t="s">
        <v>3</v>
      </c>
      <c r="J15" s="140" t="s">
        <v>141</v>
      </c>
      <c r="K15" s="140" t="s">
        <v>142</v>
      </c>
    </row>
    <row r="16" spans="1:13" x14ac:dyDescent="0.25">
      <c r="A16" s="141" t="s">
        <v>4</v>
      </c>
      <c r="B16" s="142"/>
      <c r="C16" s="142" t="s">
        <v>5</v>
      </c>
      <c r="D16" s="142" t="s">
        <v>22</v>
      </c>
      <c r="E16" s="142" t="s">
        <v>8</v>
      </c>
      <c r="F16" s="142" t="s">
        <v>9</v>
      </c>
      <c r="G16" s="142" t="s">
        <v>10</v>
      </c>
      <c r="H16" s="142" t="s">
        <v>23</v>
      </c>
      <c r="I16" s="142" t="s">
        <v>11</v>
      </c>
      <c r="J16" s="142"/>
      <c r="K16" s="147"/>
    </row>
    <row r="17" spans="1:16" x14ac:dyDescent="0.25">
      <c r="A17" s="160" t="s">
        <v>24</v>
      </c>
      <c r="B17" s="134">
        <f>SUM(C17+I17+J17+K17)</f>
        <v>160</v>
      </c>
      <c r="C17" s="126">
        <f>SUM(D17+E17+F17+G17+H17)</f>
        <v>118</v>
      </c>
      <c r="D17" s="120">
        <v>80</v>
      </c>
      <c r="E17" s="120">
        <v>22</v>
      </c>
      <c r="F17" s="120">
        <v>11</v>
      </c>
      <c r="G17" s="120">
        <v>5</v>
      </c>
      <c r="H17" s="120">
        <v>0</v>
      </c>
      <c r="I17" s="120">
        <v>1</v>
      </c>
      <c r="J17" s="120">
        <v>0</v>
      </c>
      <c r="K17" s="120">
        <v>41</v>
      </c>
      <c r="L17" s="249"/>
    </row>
    <row r="18" spans="1:16" x14ac:dyDescent="0.25">
      <c r="A18" s="157" t="s">
        <v>25</v>
      </c>
      <c r="B18" s="134">
        <f t="shared" ref="B18:B24" si="3">SUM(C18+I18+J18+K18)</f>
        <v>252</v>
      </c>
      <c r="C18" s="126">
        <f t="shared" ref="C18:C24" si="4">SUM(D18+E18+F18+G18+H18)</f>
        <v>195</v>
      </c>
      <c r="D18" s="120">
        <v>145</v>
      </c>
      <c r="E18" s="120">
        <v>27</v>
      </c>
      <c r="F18" s="120">
        <v>11</v>
      </c>
      <c r="G18" s="120">
        <v>9</v>
      </c>
      <c r="H18" s="120">
        <v>3</v>
      </c>
      <c r="I18" s="120">
        <v>1</v>
      </c>
      <c r="J18" s="120">
        <v>0</v>
      </c>
      <c r="K18" s="120">
        <v>56</v>
      </c>
      <c r="L18" s="249"/>
    </row>
    <row r="19" spans="1:16" x14ac:dyDescent="0.25">
      <c r="A19" s="157" t="s">
        <v>26</v>
      </c>
      <c r="B19" s="134">
        <f t="shared" si="3"/>
        <v>281</v>
      </c>
      <c r="C19" s="126">
        <f t="shared" si="4"/>
        <v>199</v>
      </c>
      <c r="D19" s="120">
        <v>138</v>
      </c>
      <c r="E19" s="120">
        <v>32</v>
      </c>
      <c r="F19" s="120">
        <v>10</v>
      </c>
      <c r="G19" s="120">
        <v>19</v>
      </c>
      <c r="H19" s="120">
        <v>0</v>
      </c>
      <c r="I19" s="120">
        <v>2</v>
      </c>
      <c r="J19" s="120">
        <v>0</v>
      </c>
      <c r="K19" s="120">
        <v>80</v>
      </c>
      <c r="L19" s="249"/>
    </row>
    <row r="20" spans="1:16" x14ac:dyDescent="0.25">
      <c r="A20" s="157" t="s">
        <v>27</v>
      </c>
      <c r="B20" s="134">
        <f t="shared" si="3"/>
        <v>305</v>
      </c>
      <c r="C20" s="126">
        <f t="shared" si="4"/>
        <v>229</v>
      </c>
      <c r="D20" s="120">
        <v>163</v>
      </c>
      <c r="E20" s="120">
        <v>41</v>
      </c>
      <c r="F20" s="120">
        <v>11</v>
      </c>
      <c r="G20" s="120">
        <v>12</v>
      </c>
      <c r="H20" s="120">
        <v>2</v>
      </c>
      <c r="I20" s="120">
        <v>3</v>
      </c>
      <c r="J20" s="120">
        <v>0</v>
      </c>
      <c r="K20" s="120">
        <v>73</v>
      </c>
      <c r="L20" s="249"/>
    </row>
    <row r="21" spans="1:16" x14ac:dyDescent="0.25">
      <c r="A21" s="157" t="s">
        <v>28</v>
      </c>
      <c r="B21" s="134">
        <f t="shared" si="3"/>
        <v>108</v>
      </c>
      <c r="C21" s="126">
        <f t="shared" si="4"/>
        <v>81</v>
      </c>
      <c r="D21" s="120">
        <v>57</v>
      </c>
      <c r="E21" s="120">
        <v>11</v>
      </c>
      <c r="F21" s="120">
        <v>5</v>
      </c>
      <c r="G21" s="120">
        <v>7</v>
      </c>
      <c r="H21" s="120">
        <v>1</v>
      </c>
      <c r="I21" s="120">
        <v>0</v>
      </c>
      <c r="J21" s="120">
        <v>0</v>
      </c>
      <c r="K21" s="120">
        <v>27</v>
      </c>
      <c r="L21" s="249"/>
    </row>
    <row r="22" spans="1:16" x14ac:dyDescent="0.25">
      <c r="A22" s="157" t="s">
        <v>29</v>
      </c>
      <c r="B22" s="134">
        <f t="shared" si="3"/>
        <v>168</v>
      </c>
      <c r="C22" s="126">
        <f t="shared" si="4"/>
        <v>116</v>
      </c>
      <c r="D22" s="120">
        <v>87</v>
      </c>
      <c r="E22" s="120">
        <v>12</v>
      </c>
      <c r="F22" s="120">
        <v>11</v>
      </c>
      <c r="G22" s="120">
        <v>5</v>
      </c>
      <c r="H22" s="120">
        <v>1</v>
      </c>
      <c r="I22" s="120">
        <v>1</v>
      </c>
      <c r="J22" s="120">
        <v>0</v>
      </c>
      <c r="K22" s="120">
        <v>51</v>
      </c>
      <c r="L22" s="249"/>
    </row>
    <row r="23" spans="1:16" x14ac:dyDescent="0.25">
      <c r="A23" s="157" t="s">
        <v>30</v>
      </c>
      <c r="B23" s="134">
        <f t="shared" si="3"/>
        <v>168</v>
      </c>
      <c r="C23" s="126">
        <f t="shared" si="4"/>
        <v>120</v>
      </c>
      <c r="D23" s="120">
        <v>80</v>
      </c>
      <c r="E23" s="120">
        <v>22</v>
      </c>
      <c r="F23" s="120">
        <v>8</v>
      </c>
      <c r="G23" s="120">
        <v>9</v>
      </c>
      <c r="H23" s="120">
        <v>1</v>
      </c>
      <c r="I23" s="120">
        <v>1</v>
      </c>
      <c r="J23" s="120">
        <v>0</v>
      </c>
      <c r="K23" s="120">
        <v>47</v>
      </c>
      <c r="L23" s="249"/>
    </row>
    <row r="24" spans="1:16" x14ac:dyDescent="0.25">
      <c r="A24" s="158" t="s">
        <v>5</v>
      </c>
      <c r="B24" s="134">
        <f t="shared" si="3"/>
        <v>1442</v>
      </c>
      <c r="C24" s="134">
        <f t="shared" si="4"/>
        <v>1058</v>
      </c>
      <c r="D24" s="136">
        <f t="shared" ref="D24:K24" si="5">SUM(D17:D23)</f>
        <v>750</v>
      </c>
      <c r="E24" s="136">
        <f t="shared" si="5"/>
        <v>167</v>
      </c>
      <c r="F24" s="136">
        <f t="shared" si="5"/>
        <v>67</v>
      </c>
      <c r="G24" s="136">
        <f t="shared" si="5"/>
        <v>66</v>
      </c>
      <c r="H24" s="136">
        <f t="shared" si="5"/>
        <v>8</v>
      </c>
      <c r="I24" s="136">
        <f t="shared" si="5"/>
        <v>9</v>
      </c>
      <c r="J24" s="136">
        <f t="shared" si="5"/>
        <v>0</v>
      </c>
      <c r="K24" s="136">
        <f t="shared" si="5"/>
        <v>375</v>
      </c>
    </row>
    <row r="25" spans="1:16" ht="6" customHeight="1" x14ac:dyDescent="0.25"/>
    <row r="26" spans="1:16" ht="62.25" customHeight="1" x14ac:dyDescent="0.25">
      <c r="A26" s="138" t="s">
        <v>31</v>
      </c>
      <c r="B26" s="139" t="s">
        <v>1</v>
      </c>
      <c r="C26" s="140" t="s">
        <v>143</v>
      </c>
      <c r="D26" s="140" t="s">
        <v>143</v>
      </c>
      <c r="E26" s="140" t="s">
        <v>424</v>
      </c>
      <c r="F26" s="140" t="s">
        <v>424</v>
      </c>
      <c r="G26" s="140" t="s">
        <v>32</v>
      </c>
      <c r="H26" s="140" t="s">
        <v>757</v>
      </c>
      <c r="I26" s="140" t="s">
        <v>32</v>
      </c>
      <c r="J26" s="140" t="s">
        <v>32</v>
      </c>
      <c r="K26" s="140" t="s">
        <v>3</v>
      </c>
      <c r="L26" s="140" t="s">
        <v>141</v>
      </c>
      <c r="M26" s="140" t="s">
        <v>142</v>
      </c>
      <c r="O26" s="1"/>
    </row>
    <row r="27" spans="1:16" x14ac:dyDescent="0.25">
      <c r="A27" s="141" t="s">
        <v>4</v>
      </c>
      <c r="B27" s="142"/>
      <c r="C27" s="142" t="s">
        <v>5</v>
      </c>
      <c r="D27" s="142" t="s">
        <v>6</v>
      </c>
      <c r="E27" s="142" t="s">
        <v>9</v>
      </c>
      <c r="F27" s="142" t="s">
        <v>23</v>
      </c>
      <c r="G27" s="142" t="s">
        <v>5</v>
      </c>
      <c r="H27" s="142" t="s">
        <v>7</v>
      </c>
      <c r="I27" s="142" t="s">
        <v>8</v>
      </c>
      <c r="J27" s="142" t="s">
        <v>10</v>
      </c>
      <c r="K27" s="142" t="s">
        <v>11</v>
      </c>
      <c r="L27" s="142"/>
      <c r="M27" s="142"/>
      <c r="O27" s="1"/>
    </row>
    <row r="28" spans="1:16" x14ac:dyDescent="0.25">
      <c r="A28" s="157" t="s">
        <v>33</v>
      </c>
      <c r="B28" s="134">
        <f t="shared" ref="B28:B33" si="6">SUM(C28+G28+K28+L28+M28)</f>
        <v>538</v>
      </c>
      <c r="C28" s="133">
        <f t="shared" ref="C28:C33" si="7">SUM(D28+E28+F28)</f>
        <v>135</v>
      </c>
      <c r="D28" s="120">
        <v>117</v>
      </c>
      <c r="E28" s="120">
        <v>14</v>
      </c>
      <c r="F28" s="120">
        <v>4</v>
      </c>
      <c r="G28" s="128">
        <f t="shared" ref="G28:G33" si="8">SUM(H28+I28+J28)</f>
        <v>392</v>
      </c>
      <c r="H28" s="120">
        <v>308</v>
      </c>
      <c r="I28" s="120">
        <v>38</v>
      </c>
      <c r="J28" s="120">
        <v>46</v>
      </c>
      <c r="K28" s="120">
        <v>0</v>
      </c>
      <c r="L28" s="120">
        <v>0</v>
      </c>
      <c r="M28" s="120">
        <v>11</v>
      </c>
      <c r="O28" s="249"/>
    </row>
    <row r="29" spans="1:16" x14ac:dyDescent="0.25">
      <c r="A29" s="157" t="s">
        <v>34</v>
      </c>
      <c r="B29" s="134">
        <f t="shared" si="6"/>
        <v>350</v>
      </c>
      <c r="C29" s="133">
        <f t="shared" si="7"/>
        <v>128</v>
      </c>
      <c r="D29" s="120">
        <v>111</v>
      </c>
      <c r="E29" s="120">
        <v>14</v>
      </c>
      <c r="F29" s="120">
        <v>3</v>
      </c>
      <c r="G29" s="128">
        <f t="shared" si="8"/>
        <v>201</v>
      </c>
      <c r="H29" s="120">
        <v>166</v>
      </c>
      <c r="I29" s="120">
        <v>17</v>
      </c>
      <c r="J29" s="120">
        <v>18</v>
      </c>
      <c r="K29" s="120">
        <v>0</v>
      </c>
      <c r="L29" s="120">
        <v>0</v>
      </c>
      <c r="M29" s="120">
        <v>21</v>
      </c>
      <c r="O29" s="249"/>
      <c r="P29" s="71"/>
    </row>
    <row r="30" spans="1:16" x14ac:dyDescent="0.25">
      <c r="A30" s="157" t="s">
        <v>35</v>
      </c>
      <c r="B30" s="134">
        <f t="shared" si="6"/>
        <v>459</v>
      </c>
      <c r="C30" s="133">
        <f t="shared" si="7"/>
        <v>129</v>
      </c>
      <c r="D30" s="120">
        <v>120</v>
      </c>
      <c r="E30" s="120">
        <v>7</v>
      </c>
      <c r="F30" s="120">
        <v>2</v>
      </c>
      <c r="G30" s="128">
        <f t="shared" si="8"/>
        <v>311</v>
      </c>
      <c r="H30" s="120">
        <v>234</v>
      </c>
      <c r="I30" s="120">
        <v>45</v>
      </c>
      <c r="J30" s="120">
        <v>32</v>
      </c>
      <c r="K30" s="120">
        <v>0</v>
      </c>
      <c r="L30" s="120">
        <v>0</v>
      </c>
      <c r="M30" s="120">
        <v>19</v>
      </c>
      <c r="O30" s="249"/>
      <c r="P30" s="71"/>
    </row>
    <row r="31" spans="1:16" x14ac:dyDescent="0.25">
      <c r="A31" s="157" t="s">
        <v>36</v>
      </c>
      <c r="B31" s="134">
        <f t="shared" si="6"/>
        <v>449</v>
      </c>
      <c r="C31" s="133">
        <f t="shared" si="7"/>
        <v>143</v>
      </c>
      <c r="D31" s="120">
        <v>110</v>
      </c>
      <c r="E31" s="120">
        <v>24</v>
      </c>
      <c r="F31" s="120">
        <v>9</v>
      </c>
      <c r="G31" s="128">
        <f t="shared" si="8"/>
        <v>283</v>
      </c>
      <c r="H31" s="120">
        <v>181</v>
      </c>
      <c r="I31" s="120">
        <v>61</v>
      </c>
      <c r="J31" s="120">
        <v>41</v>
      </c>
      <c r="K31" s="120">
        <v>1</v>
      </c>
      <c r="L31" s="120">
        <v>0</v>
      </c>
      <c r="M31" s="120">
        <v>22</v>
      </c>
      <c r="O31" s="249"/>
      <c r="P31" s="71"/>
    </row>
    <row r="32" spans="1:16" x14ac:dyDescent="0.25">
      <c r="A32" s="157" t="s">
        <v>37</v>
      </c>
      <c r="B32" s="134">
        <f t="shared" si="6"/>
        <v>371</v>
      </c>
      <c r="C32" s="133">
        <f t="shared" si="7"/>
        <v>102</v>
      </c>
      <c r="D32" s="120">
        <v>92</v>
      </c>
      <c r="E32" s="120">
        <v>9</v>
      </c>
      <c r="F32" s="120">
        <v>1</v>
      </c>
      <c r="G32" s="128">
        <f t="shared" si="8"/>
        <v>243</v>
      </c>
      <c r="H32" s="120">
        <v>184</v>
      </c>
      <c r="I32" s="120">
        <v>39</v>
      </c>
      <c r="J32" s="120">
        <v>20</v>
      </c>
      <c r="K32" s="120">
        <v>0</v>
      </c>
      <c r="L32" s="120">
        <v>1</v>
      </c>
      <c r="M32" s="120">
        <v>25</v>
      </c>
      <c r="O32" s="249"/>
      <c r="P32" s="71"/>
    </row>
    <row r="33" spans="1:15" x14ac:dyDescent="0.25">
      <c r="A33" s="158" t="s">
        <v>5</v>
      </c>
      <c r="B33" s="134">
        <f t="shared" si="6"/>
        <v>2167</v>
      </c>
      <c r="C33" s="134">
        <f t="shared" si="7"/>
        <v>637</v>
      </c>
      <c r="D33" s="136">
        <f>SUM(D28:D32)</f>
        <v>550</v>
      </c>
      <c r="E33" s="136">
        <f>SUM(E28:E32)</f>
        <v>68</v>
      </c>
      <c r="F33" s="136">
        <f>SUM(F28:F32)</f>
        <v>19</v>
      </c>
      <c r="G33" s="159">
        <f t="shared" si="8"/>
        <v>1430</v>
      </c>
      <c r="H33" s="136">
        <f t="shared" ref="H33:M33" si="9">SUM(H28:H32)</f>
        <v>1073</v>
      </c>
      <c r="I33" s="136">
        <f t="shared" si="9"/>
        <v>200</v>
      </c>
      <c r="J33" s="136">
        <f t="shared" si="9"/>
        <v>157</v>
      </c>
      <c r="K33" s="136">
        <f t="shared" si="9"/>
        <v>1</v>
      </c>
      <c r="L33" s="136">
        <f t="shared" si="9"/>
        <v>1</v>
      </c>
      <c r="M33" s="136">
        <f t="shared" si="9"/>
        <v>98</v>
      </c>
      <c r="O33" s="1"/>
    </row>
    <row r="34" spans="1:15" ht="3.75" customHeight="1" x14ac:dyDescent="0.25"/>
    <row r="35" spans="1:15" ht="62.25" customHeight="1" x14ac:dyDescent="0.25">
      <c r="A35" s="138" t="s">
        <v>38</v>
      </c>
      <c r="B35" s="139" t="s">
        <v>1</v>
      </c>
      <c r="C35" s="140" t="s">
        <v>39</v>
      </c>
      <c r="D35" s="140" t="s">
        <v>755</v>
      </c>
      <c r="E35" s="140" t="s">
        <v>39</v>
      </c>
      <c r="F35" s="140" t="s">
        <v>39</v>
      </c>
      <c r="G35" s="140" t="s">
        <v>39</v>
      </c>
      <c r="H35" s="140" t="s">
        <v>3</v>
      </c>
      <c r="I35" s="140" t="s">
        <v>141</v>
      </c>
      <c r="J35" s="140" t="s">
        <v>142</v>
      </c>
      <c r="O35" s="1"/>
    </row>
    <row r="36" spans="1:15" x14ac:dyDescent="0.25">
      <c r="A36" s="148" t="s">
        <v>4</v>
      </c>
      <c r="B36" s="142"/>
      <c r="C36" s="142" t="s">
        <v>5</v>
      </c>
      <c r="D36" s="142" t="s">
        <v>6</v>
      </c>
      <c r="E36" s="142" t="s">
        <v>9</v>
      </c>
      <c r="F36" s="142" t="s">
        <v>10</v>
      </c>
      <c r="G36" s="142" t="s">
        <v>23</v>
      </c>
      <c r="H36" s="142" t="s">
        <v>11</v>
      </c>
      <c r="I36" s="142"/>
      <c r="J36" s="142"/>
      <c r="K36" s="149"/>
      <c r="L36" s="150"/>
      <c r="O36" s="1"/>
    </row>
    <row r="37" spans="1:15" x14ac:dyDescent="0.25">
      <c r="A37" s="161" t="s">
        <v>40</v>
      </c>
      <c r="B37" s="134">
        <f>SUM(C37+H37+I37+J37)</f>
        <v>558</v>
      </c>
      <c r="C37" s="126">
        <f>+SUM(D37+E37+F37+G37)</f>
        <v>417</v>
      </c>
      <c r="D37" s="120">
        <v>323</v>
      </c>
      <c r="E37" s="120">
        <v>31</v>
      </c>
      <c r="F37" s="120">
        <v>50</v>
      </c>
      <c r="G37" s="120">
        <v>13</v>
      </c>
      <c r="H37" s="120">
        <v>2</v>
      </c>
      <c r="I37" s="120">
        <v>0</v>
      </c>
      <c r="J37" s="120">
        <v>139</v>
      </c>
      <c r="K37" s="249"/>
      <c r="L37" s="149"/>
      <c r="O37" s="1"/>
    </row>
    <row r="38" spans="1:15" x14ac:dyDescent="0.25">
      <c r="A38" s="161" t="s">
        <v>41</v>
      </c>
      <c r="B38" s="134">
        <f>SUM(C38+H38+I38+J38)</f>
        <v>396</v>
      </c>
      <c r="C38" s="126">
        <f>+SUM(D38+E38+F38+G38)</f>
        <v>283</v>
      </c>
      <c r="D38" s="120">
        <v>221</v>
      </c>
      <c r="E38" s="120">
        <v>30</v>
      </c>
      <c r="F38" s="120">
        <v>26</v>
      </c>
      <c r="G38" s="120">
        <v>6</v>
      </c>
      <c r="H38" s="120">
        <v>1</v>
      </c>
      <c r="I38" s="120">
        <v>0</v>
      </c>
      <c r="J38" s="120">
        <v>112</v>
      </c>
      <c r="K38" s="249"/>
      <c r="L38" s="149"/>
      <c r="O38" s="1"/>
    </row>
    <row r="39" spans="1:15" x14ac:dyDescent="0.25">
      <c r="A39" s="162" t="s">
        <v>5</v>
      </c>
      <c r="B39" s="134">
        <f>SUM(C39+H39+I39+J39)</f>
        <v>954</v>
      </c>
      <c r="C39" s="134">
        <f>+SUM(D39+E39+F39+G39)</f>
        <v>700</v>
      </c>
      <c r="D39" s="136">
        <f t="shared" ref="D39:J39" si="10">SUM(D37:D38)</f>
        <v>544</v>
      </c>
      <c r="E39" s="136">
        <f t="shared" si="10"/>
        <v>61</v>
      </c>
      <c r="F39" s="136">
        <f t="shared" si="10"/>
        <v>76</v>
      </c>
      <c r="G39" s="136">
        <f t="shared" si="10"/>
        <v>19</v>
      </c>
      <c r="H39" s="136">
        <f t="shared" si="10"/>
        <v>3</v>
      </c>
      <c r="I39" s="136">
        <f t="shared" si="10"/>
        <v>0</v>
      </c>
      <c r="J39" s="136">
        <f t="shared" si="10"/>
        <v>251</v>
      </c>
      <c r="K39" s="149"/>
      <c r="L39" s="149"/>
      <c r="O39" s="1"/>
    </row>
    <row r="40" spans="1:15" ht="5.25" customHeight="1" x14ac:dyDescent="0.25">
      <c r="A40" s="151"/>
      <c r="B40" s="152"/>
      <c r="C40" s="152"/>
      <c r="D40" s="152"/>
      <c r="E40" s="152"/>
      <c r="F40" s="152"/>
      <c r="G40" s="152"/>
      <c r="H40" s="152"/>
      <c r="I40" s="150"/>
      <c r="J40" s="150"/>
      <c r="K40" s="153"/>
      <c r="L40" s="153"/>
      <c r="M40" s="153"/>
    </row>
    <row r="41" spans="1:15" ht="62.25" customHeight="1" x14ac:dyDescent="0.25">
      <c r="A41" s="138" t="s">
        <v>42</v>
      </c>
      <c r="B41" s="139" t="s">
        <v>1</v>
      </c>
      <c r="C41" s="140" t="s">
        <v>43</v>
      </c>
      <c r="D41" s="140" t="s">
        <v>756</v>
      </c>
      <c r="E41" s="140" t="s">
        <v>43</v>
      </c>
      <c r="F41" s="140" t="s">
        <v>43</v>
      </c>
      <c r="G41" s="140" t="s">
        <v>3</v>
      </c>
      <c r="H41" s="140" t="s">
        <v>141</v>
      </c>
      <c r="I41" s="140" t="s">
        <v>142</v>
      </c>
    </row>
    <row r="42" spans="1:15" x14ac:dyDescent="0.25">
      <c r="A42" s="141" t="s">
        <v>4</v>
      </c>
      <c r="B42" s="142"/>
      <c r="C42" s="142" t="s">
        <v>5</v>
      </c>
      <c r="D42" s="142" t="s">
        <v>7</v>
      </c>
      <c r="E42" s="142" t="s">
        <v>8</v>
      </c>
      <c r="F42" s="142" t="s">
        <v>10</v>
      </c>
      <c r="G42" s="142" t="s">
        <v>11</v>
      </c>
      <c r="H42" s="142"/>
      <c r="I42" s="142"/>
    </row>
    <row r="43" spans="1:15" x14ac:dyDescent="0.25">
      <c r="A43" s="157" t="s">
        <v>44</v>
      </c>
      <c r="B43" s="134">
        <f>SUM(C43+G43+H43+I43)</f>
        <v>342</v>
      </c>
      <c r="C43" s="126">
        <f>SUM(D43+E43+F43)</f>
        <v>247</v>
      </c>
      <c r="D43" s="120">
        <v>162</v>
      </c>
      <c r="E43" s="120">
        <v>61</v>
      </c>
      <c r="F43" s="120">
        <v>24</v>
      </c>
      <c r="G43" s="120">
        <v>2</v>
      </c>
      <c r="H43" s="120">
        <v>0</v>
      </c>
      <c r="I43" s="120">
        <v>93</v>
      </c>
      <c r="J43" s="249"/>
    </row>
    <row r="44" spans="1:15" x14ac:dyDescent="0.25">
      <c r="A44" s="157" t="s">
        <v>45</v>
      </c>
      <c r="B44" s="134">
        <f t="shared" ref="B44:B49" si="11">SUM(C44+G44+H44+I44)</f>
        <v>225</v>
      </c>
      <c r="C44" s="126">
        <f t="shared" ref="C44:C49" si="12">SUM(D44+E44+F44)</f>
        <v>177</v>
      </c>
      <c r="D44" s="120">
        <v>128</v>
      </c>
      <c r="E44" s="120">
        <v>34</v>
      </c>
      <c r="F44" s="120">
        <v>15</v>
      </c>
      <c r="G44" s="120">
        <v>0</v>
      </c>
      <c r="H44" s="120">
        <v>0</v>
      </c>
      <c r="I44" s="120">
        <v>48</v>
      </c>
      <c r="J44" s="249"/>
    </row>
    <row r="45" spans="1:15" x14ac:dyDescent="0.25">
      <c r="A45" s="157" t="s">
        <v>46</v>
      </c>
      <c r="B45" s="134">
        <f t="shared" si="11"/>
        <v>146</v>
      </c>
      <c r="C45" s="126">
        <f t="shared" si="12"/>
        <v>112</v>
      </c>
      <c r="D45" s="120">
        <v>73</v>
      </c>
      <c r="E45" s="120">
        <v>18</v>
      </c>
      <c r="F45" s="120">
        <v>21</v>
      </c>
      <c r="G45" s="120">
        <v>1</v>
      </c>
      <c r="H45" s="120">
        <v>0</v>
      </c>
      <c r="I45" s="120">
        <v>33</v>
      </c>
      <c r="J45" s="249"/>
    </row>
    <row r="46" spans="1:15" x14ac:dyDescent="0.25">
      <c r="A46" s="157" t="s">
        <v>47</v>
      </c>
      <c r="B46" s="134">
        <f t="shared" si="11"/>
        <v>314</v>
      </c>
      <c r="C46" s="126">
        <f t="shared" si="12"/>
        <v>254</v>
      </c>
      <c r="D46" s="120">
        <v>183</v>
      </c>
      <c r="E46" s="120">
        <v>42</v>
      </c>
      <c r="F46" s="120">
        <v>29</v>
      </c>
      <c r="G46" s="120">
        <v>1</v>
      </c>
      <c r="H46" s="120">
        <v>0</v>
      </c>
      <c r="I46" s="120">
        <v>59</v>
      </c>
      <c r="J46" s="249"/>
    </row>
    <row r="47" spans="1:15" x14ac:dyDescent="0.25">
      <c r="A47" s="157" t="s">
        <v>48</v>
      </c>
      <c r="B47" s="134">
        <f t="shared" si="11"/>
        <v>521</v>
      </c>
      <c r="C47" s="126">
        <f t="shared" si="12"/>
        <v>422</v>
      </c>
      <c r="D47" s="120">
        <v>288</v>
      </c>
      <c r="E47" s="120">
        <v>82</v>
      </c>
      <c r="F47" s="120">
        <v>52</v>
      </c>
      <c r="G47" s="120">
        <v>7</v>
      </c>
      <c r="H47" s="120">
        <v>1</v>
      </c>
      <c r="I47" s="120">
        <v>91</v>
      </c>
      <c r="J47" s="249"/>
    </row>
    <row r="48" spans="1:15" x14ac:dyDescent="0.25">
      <c r="A48" s="160" t="s">
        <v>49</v>
      </c>
      <c r="B48" s="134">
        <f t="shared" si="11"/>
        <v>258</v>
      </c>
      <c r="C48" s="126">
        <f t="shared" si="12"/>
        <v>198</v>
      </c>
      <c r="D48" s="120">
        <v>151</v>
      </c>
      <c r="E48" s="120">
        <v>33</v>
      </c>
      <c r="F48" s="120">
        <v>14</v>
      </c>
      <c r="G48" s="120">
        <v>2</v>
      </c>
      <c r="H48" s="120">
        <v>0</v>
      </c>
      <c r="I48" s="120">
        <v>58</v>
      </c>
      <c r="J48" s="249"/>
    </row>
    <row r="49" spans="1:16" x14ac:dyDescent="0.25">
      <c r="A49" s="163" t="s">
        <v>5</v>
      </c>
      <c r="B49" s="134">
        <f t="shared" si="11"/>
        <v>1806</v>
      </c>
      <c r="C49" s="134">
        <f t="shared" si="12"/>
        <v>1410</v>
      </c>
      <c r="D49" s="136">
        <f t="shared" ref="D49:I49" si="13">SUM(D43:D48)</f>
        <v>985</v>
      </c>
      <c r="E49" s="136">
        <f t="shared" si="13"/>
        <v>270</v>
      </c>
      <c r="F49" s="136">
        <f t="shared" si="13"/>
        <v>155</v>
      </c>
      <c r="G49" s="136">
        <f t="shared" si="13"/>
        <v>13</v>
      </c>
      <c r="H49" s="136">
        <f t="shared" si="13"/>
        <v>1</v>
      </c>
      <c r="I49" s="136">
        <f t="shared" si="13"/>
        <v>382</v>
      </c>
      <c r="J49" s="152"/>
    </row>
    <row r="50" spans="1:16" ht="8.25" customHeight="1" x14ac:dyDescent="0.25"/>
    <row r="51" spans="1:16" ht="62.25" customHeight="1" x14ac:dyDescent="0.25">
      <c r="A51" s="138" t="s">
        <v>50</v>
      </c>
      <c r="B51" s="139" t="s">
        <v>1</v>
      </c>
      <c r="C51" s="139" t="s">
        <v>144</v>
      </c>
      <c r="D51" s="139" t="s">
        <v>758</v>
      </c>
      <c r="E51" s="139" t="s">
        <v>144</v>
      </c>
      <c r="F51" s="140" t="s">
        <v>145</v>
      </c>
      <c r="G51" s="140" t="s">
        <v>145</v>
      </c>
      <c r="H51" s="140" t="s">
        <v>145</v>
      </c>
      <c r="I51" s="140" t="s">
        <v>145</v>
      </c>
      <c r="J51" s="140" t="s">
        <v>3</v>
      </c>
      <c r="K51" s="140" t="s">
        <v>141</v>
      </c>
      <c r="L51" s="140" t="s">
        <v>142</v>
      </c>
      <c r="M51" s="149"/>
      <c r="N51" s="149"/>
      <c r="O51" s="2"/>
      <c r="P51" s="2"/>
    </row>
    <row r="52" spans="1:16" x14ac:dyDescent="0.25">
      <c r="A52" s="141" t="s">
        <v>4</v>
      </c>
      <c r="B52" s="142"/>
      <c r="C52" s="142" t="s">
        <v>5</v>
      </c>
      <c r="D52" s="142" t="s">
        <v>6</v>
      </c>
      <c r="E52" s="142" t="s">
        <v>9</v>
      </c>
      <c r="F52" s="142" t="s">
        <v>5</v>
      </c>
      <c r="G52" s="142" t="s">
        <v>7</v>
      </c>
      <c r="H52" s="142" t="s">
        <v>8</v>
      </c>
      <c r="I52" s="142" t="s">
        <v>10</v>
      </c>
      <c r="J52" s="142" t="s">
        <v>11</v>
      </c>
      <c r="K52" s="142"/>
      <c r="L52" s="142"/>
      <c r="M52" s="149"/>
      <c r="N52" s="149"/>
      <c r="O52" s="1"/>
      <c r="P52" s="1"/>
    </row>
    <row r="53" spans="1:16" x14ac:dyDescent="0.25">
      <c r="A53" s="157" t="s">
        <v>51</v>
      </c>
      <c r="B53" s="134">
        <f t="shared" ref="B53:B58" si="14">SUM(C53+F53+J53+K53+L53)</f>
        <v>358</v>
      </c>
      <c r="C53" s="165">
        <f t="shared" ref="C53:C58" si="15">SUM(D53+E53)</f>
        <v>191</v>
      </c>
      <c r="D53" s="120">
        <v>171</v>
      </c>
      <c r="E53" s="120">
        <v>20</v>
      </c>
      <c r="F53" s="126">
        <f t="shared" ref="F53:F58" si="16">SUM(G53+H53+I53)</f>
        <v>142</v>
      </c>
      <c r="G53" s="120">
        <v>102</v>
      </c>
      <c r="H53" s="120">
        <v>28</v>
      </c>
      <c r="I53" s="120">
        <v>12</v>
      </c>
      <c r="J53" s="120">
        <v>0</v>
      </c>
      <c r="K53" s="120">
        <v>0</v>
      </c>
      <c r="L53" s="120">
        <v>25</v>
      </c>
      <c r="M53" s="249"/>
      <c r="N53" s="149"/>
      <c r="O53" s="149"/>
      <c r="P53" s="1"/>
    </row>
    <row r="54" spans="1:16" x14ac:dyDescent="0.25">
      <c r="A54" s="157" t="s">
        <v>52</v>
      </c>
      <c r="B54" s="134">
        <f t="shared" si="14"/>
        <v>281</v>
      </c>
      <c r="C54" s="165">
        <f t="shared" si="15"/>
        <v>124</v>
      </c>
      <c r="D54" s="120">
        <v>107</v>
      </c>
      <c r="E54" s="120">
        <v>17</v>
      </c>
      <c r="F54" s="126">
        <f t="shared" si="16"/>
        <v>129</v>
      </c>
      <c r="G54" s="120">
        <v>94</v>
      </c>
      <c r="H54" s="120">
        <v>26</v>
      </c>
      <c r="I54" s="120">
        <v>9</v>
      </c>
      <c r="J54" s="120">
        <v>0</v>
      </c>
      <c r="K54" s="120">
        <v>0</v>
      </c>
      <c r="L54" s="120">
        <v>28</v>
      </c>
      <c r="M54" s="249"/>
      <c r="N54" s="149"/>
      <c r="O54" s="149"/>
      <c r="P54" s="1"/>
    </row>
    <row r="55" spans="1:16" x14ac:dyDescent="0.25">
      <c r="A55" s="157" t="s">
        <v>53</v>
      </c>
      <c r="B55" s="134">
        <f t="shared" si="14"/>
        <v>389</v>
      </c>
      <c r="C55" s="165">
        <f t="shared" si="15"/>
        <v>203</v>
      </c>
      <c r="D55" s="120">
        <v>177</v>
      </c>
      <c r="E55" s="120">
        <v>26</v>
      </c>
      <c r="F55" s="126">
        <f t="shared" si="16"/>
        <v>162</v>
      </c>
      <c r="G55" s="120">
        <v>119</v>
      </c>
      <c r="H55" s="120">
        <v>36</v>
      </c>
      <c r="I55" s="120">
        <v>7</v>
      </c>
      <c r="J55" s="120">
        <v>0</v>
      </c>
      <c r="K55" s="120">
        <v>0</v>
      </c>
      <c r="L55" s="120">
        <v>24</v>
      </c>
      <c r="M55" s="249"/>
      <c r="N55" s="149"/>
      <c r="O55" s="149"/>
      <c r="P55" s="1"/>
    </row>
    <row r="56" spans="1:16" x14ac:dyDescent="0.25">
      <c r="A56" s="157" t="s">
        <v>54</v>
      </c>
      <c r="B56" s="134">
        <f t="shared" si="14"/>
        <v>395</v>
      </c>
      <c r="C56" s="165">
        <f t="shared" si="15"/>
        <v>187</v>
      </c>
      <c r="D56" s="120">
        <v>153</v>
      </c>
      <c r="E56" s="120">
        <v>34</v>
      </c>
      <c r="F56" s="126">
        <f t="shared" si="16"/>
        <v>182</v>
      </c>
      <c r="G56" s="120">
        <v>126</v>
      </c>
      <c r="H56" s="120">
        <v>43</v>
      </c>
      <c r="I56" s="120">
        <v>13</v>
      </c>
      <c r="J56" s="120">
        <v>0</v>
      </c>
      <c r="K56" s="120">
        <v>0</v>
      </c>
      <c r="L56" s="120">
        <v>26</v>
      </c>
      <c r="M56" s="249"/>
      <c r="N56" s="149"/>
      <c r="O56" s="149"/>
      <c r="P56" s="1"/>
    </row>
    <row r="57" spans="1:16" x14ac:dyDescent="0.25">
      <c r="A57" s="157" t="s">
        <v>55</v>
      </c>
      <c r="B57" s="134">
        <f t="shared" si="14"/>
        <v>497</v>
      </c>
      <c r="C57" s="165">
        <f t="shared" si="15"/>
        <v>239</v>
      </c>
      <c r="D57" s="120">
        <v>202</v>
      </c>
      <c r="E57" s="120">
        <v>37</v>
      </c>
      <c r="F57" s="126">
        <f t="shared" si="16"/>
        <v>221</v>
      </c>
      <c r="G57" s="120">
        <v>166</v>
      </c>
      <c r="H57" s="120">
        <v>47</v>
      </c>
      <c r="I57" s="120">
        <v>8</v>
      </c>
      <c r="J57" s="120">
        <v>0</v>
      </c>
      <c r="K57" s="120">
        <v>0</v>
      </c>
      <c r="L57" s="120">
        <v>37</v>
      </c>
      <c r="M57" s="249"/>
      <c r="N57" s="149"/>
      <c r="O57" s="149"/>
      <c r="P57" s="1"/>
    </row>
    <row r="58" spans="1:16" x14ac:dyDescent="0.25">
      <c r="A58" s="158" t="s">
        <v>5</v>
      </c>
      <c r="B58" s="134">
        <f t="shared" si="14"/>
        <v>1920</v>
      </c>
      <c r="C58" s="134">
        <f t="shared" si="15"/>
        <v>944</v>
      </c>
      <c r="D58" s="136">
        <f>SUM(D53:D57)</f>
        <v>810</v>
      </c>
      <c r="E58" s="136">
        <f>SUM(E53:E57)</f>
        <v>134</v>
      </c>
      <c r="F58" s="134">
        <f t="shared" si="16"/>
        <v>836</v>
      </c>
      <c r="G58" s="136">
        <f t="shared" ref="G58:L58" si="17">SUM(G53:G57)</f>
        <v>607</v>
      </c>
      <c r="H58" s="136">
        <f t="shared" si="17"/>
        <v>180</v>
      </c>
      <c r="I58" s="136">
        <f t="shared" si="17"/>
        <v>49</v>
      </c>
      <c r="J58" s="136">
        <f t="shared" si="17"/>
        <v>0</v>
      </c>
      <c r="K58" s="136">
        <f t="shared" si="17"/>
        <v>0</v>
      </c>
      <c r="L58" s="136">
        <f t="shared" si="17"/>
        <v>140</v>
      </c>
      <c r="M58" s="149"/>
      <c r="N58" s="149"/>
      <c r="O58" s="1"/>
      <c r="P58" s="1"/>
    </row>
    <row r="59" spans="1:16" ht="6" customHeight="1" x14ac:dyDescent="0.25"/>
    <row r="60" spans="1:16" ht="63.75" customHeight="1" x14ac:dyDescent="0.25">
      <c r="A60" s="138" t="s">
        <v>56</v>
      </c>
      <c r="B60" s="139" t="s">
        <v>1</v>
      </c>
      <c r="C60" s="140" t="s">
        <v>57</v>
      </c>
      <c r="D60" s="140" t="s">
        <v>759</v>
      </c>
      <c r="E60" s="140" t="s">
        <v>57</v>
      </c>
      <c r="F60" s="140" t="s">
        <v>57</v>
      </c>
      <c r="G60" s="140" t="s">
        <v>3</v>
      </c>
      <c r="H60" s="140" t="s">
        <v>141</v>
      </c>
      <c r="I60" s="140" t="s">
        <v>142</v>
      </c>
    </row>
    <row r="61" spans="1:16" x14ac:dyDescent="0.25">
      <c r="A61" s="141" t="s">
        <v>4</v>
      </c>
      <c r="B61" s="142"/>
      <c r="C61" s="142" t="s">
        <v>5</v>
      </c>
      <c r="D61" s="142" t="s">
        <v>7</v>
      </c>
      <c r="E61" s="142" t="s">
        <v>8</v>
      </c>
      <c r="F61" s="142" t="s">
        <v>10</v>
      </c>
      <c r="G61" s="142" t="s">
        <v>11</v>
      </c>
      <c r="H61" s="142"/>
      <c r="I61" s="142"/>
    </row>
    <row r="62" spans="1:16" x14ac:dyDescent="0.25">
      <c r="A62" s="157" t="s">
        <v>58</v>
      </c>
      <c r="B62" s="134">
        <f>SUM(C62+G62+H62+I62)</f>
        <v>85</v>
      </c>
      <c r="C62" s="126">
        <f>SUM(D62+E62+F62)</f>
        <v>72</v>
      </c>
      <c r="D62" s="120">
        <v>47</v>
      </c>
      <c r="E62" s="120">
        <v>17</v>
      </c>
      <c r="F62" s="120">
        <v>8</v>
      </c>
      <c r="G62" s="120">
        <v>0</v>
      </c>
      <c r="H62" s="120">
        <v>0</v>
      </c>
      <c r="I62" s="120">
        <v>13</v>
      </c>
      <c r="J62" s="249"/>
    </row>
    <row r="63" spans="1:16" x14ac:dyDescent="0.25">
      <c r="A63" s="157" t="s">
        <v>59</v>
      </c>
      <c r="B63" s="134">
        <f t="shared" ref="B63:B68" si="18">SUM(C63+G63+H63+I63)</f>
        <v>312</v>
      </c>
      <c r="C63" s="126">
        <f t="shared" ref="C63:C68" si="19">SUM(D63+E63+F63)</f>
        <v>241</v>
      </c>
      <c r="D63" s="120">
        <v>180</v>
      </c>
      <c r="E63" s="120">
        <v>28</v>
      </c>
      <c r="F63" s="120">
        <v>33</v>
      </c>
      <c r="G63" s="120">
        <v>0</v>
      </c>
      <c r="H63" s="120">
        <v>1</v>
      </c>
      <c r="I63" s="120">
        <v>70</v>
      </c>
      <c r="J63" s="249"/>
    </row>
    <row r="64" spans="1:16" x14ac:dyDescent="0.25">
      <c r="A64" s="157" t="s">
        <v>60</v>
      </c>
      <c r="B64" s="134">
        <f t="shared" si="18"/>
        <v>261</v>
      </c>
      <c r="C64" s="126">
        <f t="shared" si="19"/>
        <v>208</v>
      </c>
      <c r="D64" s="120">
        <v>149</v>
      </c>
      <c r="E64" s="120">
        <v>44</v>
      </c>
      <c r="F64" s="120">
        <v>15</v>
      </c>
      <c r="G64" s="120">
        <v>0</v>
      </c>
      <c r="H64" s="120">
        <v>0</v>
      </c>
      <c r="I64" s="120">
        <v>53</v>
      </c>
      <c r="J64" s="249"/>
    </row>
    <row r="65" spans="1:18" x14ac:dyDescent="0.25">
      <c r="A65" s="157" t="s">
        <v>61</v>
      </c>
      <c r="B65" s="134">
        <f t="shared" si="18"/>
        <v>310</v>
      </c>
      <c r="C65" s="126">
        <f t="shared" si="19"/>
        <v>224</v>
      </c>
      <c r="D65" s="120">
        <v>155</v>
      </c>
      <c r="E65" s="120">
        <v>38</v>
      </c>
      <c r="F65" s="120">
        <v>31</v>
      </c>
      <c r="G65" s="120">
        <v>0</v>
      </c>
      <c r="H65" s="120">
        <v>0</v>
      </c>
      <c r="I65" s="120">
        <v>86</v>
      </c>
      <c r="J65" s="249"/>
    </row>
    <row r="66" spans="1:18" x14ac:dyDescent="0.25">
      <c r="A66" s="157" t="s">
        <v>62</v>
      </c>
      <c r="B66" s="134">
        <f t="shared" si="18"/>
        <v>304</v>
      </c>
      <c r="C66" s="126">
        <f t="shared" si="19"/>
        <v>242</v>
      </c>
      <c r="D66" s="120">
        <v>175</v>
      </c>
      <c r="E66" s="120">
        <v>44</v>
      </c>
      <c r="F66" s="120">
        <v>23</v>
      </c>
      <c r="G66" s="120">
        <v>0</v>
      </c>
      <c r="H66" s="120">
        <v>0</v>
      </c>
      <c r="I66" s="120">
        <v>62</v>
      </c>
      <c r="J66" s="249"/>
    </row>
    <row r="67" spans="1:18" x14ac:dyDescent="0.25">
      <c r="A67" s="160" t="s">
        <v>63</v>
      </c>
      <c r="B67" s="134">
        <f t="shared" si="18"/>
        <v>260</v>
      </c>
      <c r="C67" s="126">
        <f t="shared" si="19"/>
        <v>208</v>
      </c>
      <c r="D67" s="120">
        <v>147</v>
      </c>
      <c r="E67" s="120">
        <v>37</v>
      </c>
      <c r="F67" s="120">
        <v>24</v>
      </c>
      <c r="G67" s="120">
        <v>0</v>
      </c>
      <c r="H67" s="120">
        <v>0</v>
      </c>
      <c r="I67" s="120">
        <v>52</v>
      </c>
      <c r="J67" s="249"/>
    </row>
    <row r="68" spans="1:18" x14ac:dyDescent="0.25">
      <c r="A68" s="158" t="s">
        <v>5</v>
      </c>
      <c r="B68" s="134">
        <f t="shared" si="18"/>
        <v>1532</v>
      </c>
      <c r="C68" s="134">
        <f t="shared" si="19"/>
        <v>1195</v>
      </c>
      <c r="D68" s="136">
        <f t="shared" ref="D68:I68" si="20">SUM(D62:D67)</f>
        <v>853</v>
      </c>
      <c r="E68" s="136">
        <f t="shared" si="20"/>
        <v>208</v>
      </c>
      <c r="F68" s="136">
        <f t="shared" si="20"/>
        <v>134</v>
      </c>
      <c r="G68" s="136">
        <f t="shared" si="20"/>
        <v>0</v>
      </c>
      <c r="H68" s="136">
        <f t="shared" si="20"/>
        <v>1</v>
      </c>
      <c r="I68" s="136">
        <f t="shared" si="20"/>
        <v>336</v>
      </c>
    </row>
    <row r="69" spans="1:18" ht="6" customHeight="1" x14ac:dyDescent="0.25"/>
    <row r="70" spans="1:18" ht="62.25" customHeight="1" x14ac:dyDescent="0.25">
      <c r="A70" s="138" t="s">
        <v>64</v>
      </c>
      <c r="B70" s="139" t="s">
        <v>1</v>
      </c>
      <c r="C70" s="139" t="s">
        <v>146</v>
      </c>
      <c r="D70" s="139" t="s">
        <v>146</v>
      </c>
      <c r="E70" s="139" t="s">
        <v>146</v>
      </c>
      <c r="F70" s="140" t="s">
        <v>65</v>
      </c>
      <c r="G70" s="140" t="s">
        <v>760</v>
      </c>
      <c r="H70" s="140" t="s">
        <v>65</v>
      </c>
      <c r="I70" s="140" t="s">
        <v>65</v>
      </c>
      <c r="J70" s="140" t="s">
        <v>3</v>
      </c>
      <c r="K70" s="140" t="s">
        <v>141</v>
      </c>
      <c r="L70" s="140" t="s">
        <v>142</v>
      </c>
      <c r="M70" s="149"/>
      <c r="N70" s="149"/>
      <c r="O70" s="2"/>
      <c r="P70" s="1"/>
      <c r="Q70" s="1"/>
      <c r="R70" s="1"/>
    </row>
    <row r="71" spans="1:18" x14ac:dyDescent="0.25">
      <c r="A71" s="141" t="s">
        <v>4</v>
      </c>
      <c r="B71" s="154"/>
      <c r="C71" s="154" t="s">
        <v>5</v>
      </c>
      <c r="D71" s="154" t="s">
        <v>6</v>
      </c>
      <c r="E71" s="154" t="s">
        <v>9</v>
      </c>
      <c r="F71" s="154" t="s">
        <v>5</v>
      </c>
      <c r="G71" s="154" t="s">
        <v>7</v>
      </c>
      <c r="H71" s="154" t="s">
        <v>8</v>
      </c>
      <c r="I71" s="154" t="s">
        <v>10</v>
      </c>
      <c r="J71" s="154" t="s">
        <v>11</v>
      </c>
      <c r="K71" s="154"/>
      <c r="L71" s="154"/>
      <c r="M71" s="149"/>
      <c r="N71" s="149"/>
      <c r="O71" s="2"/>
      <c r="P71" s="1"/>
      <c r="Q71" s="1"/>
      <c r="R71" s="1"/>
    </row>
    <row r="72" spans="1:18" x14ac:dyDescent="0.25">
      <c r="A72" s="161" t="s">
        <v>494</v>
      </c>
      <c r="B72" s="134">
        <f>SUM(C72+F72+J72+K72+L72)</f>
        <v>332</v>
      </c>
      <c r="C72" s="165">
        <f>SUM(D72+E72)</f>
        <v>61</v>
      </c>
      <c r="D72" s="120">
        <v>51</v>
      </c>
      <c r="E72" s="120">
        <v>10</v>
      </c>
      <c r="F72" s="128">
        <f>SUM(G72+H72+I72)</f>
        <v>249</v>
      </c>
      <c r="G72" s="120">
        <v>197</v>
      </c>
      <c r="H72" s="120">
        <v>36</v>
      </c>
      <c r="I72" s="120">
        <v>16</v>
      </c>
      <c r="J72" s="120">
        <v>0</v>
      </c>
      <c r="K72" s="120">
        <v>1</v>
      </c>
      <c r="L72" s="120">
        <v>21</v>
      </c>
      <c r="M72" s="249"/>
      <c r="N72" s="149"/>
      <c r="O72" s="2"/>
      <c r="P72" s="1"/>
      <c r="Q72" s="1"/>
      <c r="R72" s="1"/>
    </row>
    <row r="73" spans="1:18" x14ac:dyDescent="0.25">
      <c r="A73" s="161" t="s">
        <v>495</v>
      </c>
      <c r="B73" s="134">
        <f t="shared" ref="B73:B78" si="21">SUM(C73+F73+J73+K73+L73)</f>
        <v>325</v>
      </c>
      <c r="C73" s="165">
        <f t="shared" ref="C73:C78" si="22">SUM(D73+E73)</f>
        <v>76</v>
      </c>
      <c r="D73" s="120">
        <v>73</v>
      </c>
      <c r="E73" s="120">
        <v>3</v>
      </c>
      <c r="F73" s="128">
        <f t="shared" ref="F73:F78" si="23">SUM(G73+H73+I73)</f>
        <v>235</v>
      </c>
      <c r="G73" s="120">
        <v>189</v>
      </c>
      <c r="H73" s="120">
        <v>32</v>
      </c>
      <c r="I73" s="120">
        <v>14</v>
      </c>
      <c r="J73" s="120">
        <v>0</v>
      </c>
      <c r="K73" s="120">
        <v>0</v>
      </c>
      <c r="L73" s="120">
        <v>14</v>
      </c>
      <c r="M73" s="249"/>
      <c r="N73" s="149"/>
      <c r="O73" s="3"/>
      <c r="P73" s="1"/>
      <c r="Q73" s="1"/>
      <c r="R73" s="1"/>
    </row>
    <row r="74" spans="1:18" s="71" customFormat="1" x14ac:dyDescent="0.25">
      <c r="A74" s="161" t="s">
        <v>313</v>
      </c>
      <c r="B74" s="134">
        <f t="shared" si="21"/>
        <v>112</v>
      </c>
      <c r="C74" s="165">
        <f t="shared" si="22"/>
        <v>13</v>
      </c>
      <c r="D74" s="120">
        <v>13</v>
      </c>
      <c r="E74" s="120">
        <v>0</v>
      </c>
      <c r="F74" s="128">
        <f t="shared" si="23"/>
        <v>91</v>
      </c>
      <c r="G74" s="120">
        <v>78</v>
      </c>
      <c r="H74" s="120">
        <v>6</v>
      </c>
      <c r="I74" s="120">
        <v>7</v>
      </c>
      <c r="J74" s="120">
        <v>0</v>
      </c>
      <c r="K74" s="120">
        <v>0</v>
      </c>
      <c r="L74" s="120">
        <v>8</v>
      </c>
      <c r="M74" s="249"/>
      <c r="N74" s="149"/>
      <c r="O74" s="3"/>
    </row>
    <row r="75" spans="1:18" x14ac:dyDescent="0.25">
      <c r="A75" s="161" t="s">
        <v>496</v>
      </c>
      <c r="B75" s="134">
        <f t="shared" si="21"/>
        <v>368</v>
      </c>
      <c r="C75" s="165">
        <f t="shared" si="22"/>
        <v>82</v>
      </c>
      <c r="D75" s="120">
        <v>74</v>
      </c>
      <c r="E75" s="120">
        <v>8</v>
      </c>
      <c r="F75" s="128">
        <f t="shared" si="23"/>
        <v>259</v>
      </c>
      <c r="G75" s="120">
        <v>210</v>
      </c>
      <c r="H75" s="120">
        <v>34</v>
      </c>
      <c r="I75" s="120">
        <v>15</v>
      </c>
      <c r="J75" s="120">
        <v>0</v>
      </c>
      <c r="K75" s="120">
        <v>3</v>
      </c>
      <c r="L75" s="120">
        <v>24</v>
      </c>
      <c r="M75" s="249"/>
      <c r="N75" s="149"/>
      <c r="O75" s="2"/>
      <c r="P75" s="1"/>
      <c r="Q75" s="1"/>
      <c r="R75" s="1"/>
    </row>
    <row r="76" spans="1:18" x14ac:dyDescent="0.25">
      <c r="A76" s="161" t="s">
        <v>942</v>
      </c>
      <c r="B76" s="134">
        <f t="shared" si="21"/>
        <v>322</v>
      </c>
      <c r="C76" s="165">
        <f t="shared" si="22"/>
        <v>87</v>
      </c>
      <c r="D76" s="120">
        <v>82</v>
      </c>
      <c r="E76" s="120">
        <v>5</v>
      </c>
      <c r="F76" s="128">
        <f t="shared" si="23"/>
        <v>208</v>
      </c>
      <c r="G76" s="120">
        <v>174</v>
      </c>
      <c r="H76" s="120">
        <v>23</v>
      </c>
      <c r="I76" s="120">
        <v>11</v>
      </c>
      <c r="J76" s="120">
        <v>0</v>
      </c>
      <c r="K76" s="120">
        <v>0</v>
      </c>
      <c r="L76" s="120">
        <v>27</v>
      </c>
      <c r="M76" s="249"/>
      <c r="N76" s="149"/>
      <c r="O76" s="2"/>
      <c r="P76" s="1"/>
      <c r="Q76" s="1"/>
      <c r="R76" s="1"/>
    </row>
    <row r="77" spans="1:18" x14ac:dyDescent="0.25">
      <c r="A77" s="161" t="s">
        <v>611</v>
      </c>
      <c r="B77" s="134">
        <f t="shared" si="21"/>
        <v>273</v>
      </c>
      <c r="C77" s="165">
        <f t="shared" si="22"/>
        <v>72</v>
      </c>
      <c r="D77" s="120">
        <v>62</v>
      </c>
      <c r="E77" s="120">
        <v>10</v>
      </c>
      <c r="F77" s="128">
        <f t="shared" si="23"/>
        <v>176</v>
      </c>
      <c r="G77" s="120">
        <v>139</v>
      </c>
      <c r="H77" s="120">
        <v>30</v>
      </c>
      <c r="I77" s="120">
        <v>7</v>
      </c>
      <c r="J77" s="120">
        <v>0</v>
      </c>
      <c r="K77" s="120">
        <v>0</v>
      </c>
      <c r="L77" s="120">
        <v>25</v>
      </c>
      <c r="M77" s="249"/>
      <c r="N77" s="149"/>
      <c r="O77" s="2"/>
      <c r="P77" s="1"/>
      <c r="Q77" s="1"/>
      <c r="R77" s="1"/>
    </row>
    <row r="78" spans="1:18" x14ac:dyDescent="0.25">
      <c r="A78" s="164" t="s">
        <v>5</v>
      </c>
      <c r="B78" s="134">
        <f t="shared" si="21"/>
        <v>1732</v>
      </c>
      <c r="C78" s="134">
        <f t="shared" si="22"/>
        <v>391</v>
      </c>
      <c r="D78" s="136">
        <f>SUM(D72:D77)</f>
        <v>355</v>
      </c>
      <c r="E78" s="136">
        <f>SUM(E72:E77)</f>
        <v>36</v>
      </c>
      <c r="F78" s="159">
        <f t="shared" si="23"/>
        <v>1218</v>
      </c>
      <c r="G78" s="136">
        <f t="shared" ref="G78:L78" si="24">SUM(G72:G77)</f>
        <v>987</v>
      </c>
      <c r="H78" s="136">
        <f t="shared" si="24"/>
        <v>161</v>
      </c>
      <c r="I78" s="136">
        <f t="shared" si="24"/>
        <v>70</v>
      </c>
      <c r="J78" s="136">
        <f t="shared" si="24"/>
        <v>0</v>
      </c>
      <c r="K78" s="136">
        <f t="shared" si="24"/>
        <v>4</v>
      </c>
      <c r="L78" s="136">
        <f t="shared" si="24"/>
        <v>119</v>
      </c>
      <c r="M78" s="149"/>
      <c r="N78" s="149"/>
      <c r="O78" s="2"/>
      <c r="P78" s="1"/>
      <c r="Q78" s="1"/>
      <c r="R78" s="1"/>
    </row>
    <row r="79" spans="1:18" ht="6" customHeight="1" x14ac:dyDescent="0.25">
      <c r="A79" s="155"/>
      <c r="B79" s="152"/>
      <c r="C79" s="152"/>
      <c r="D79" s="152"/>
      <c r="E79" s="152"/>
      <c r="F79" s="152"/>
      <c r="G79" s="152"/>
      <c r="H79" s="150"/>
      <c r="I79" s="149"/>
      <c r="J79" s="149"/>
    </row>
    <row r="80" spans="1:18" ht="62.25" customHeight="1" x14ac:dyDescent="0.25">
      <c r="A80" s="138" t="s">
        <v>66</v>
      </c>
      <c r="B80" s="139" t="s">
        <v>1</v>
      </c>
      <c r="C80" s="140" t="s">
        <v>67</v>
      </c>
      <c r="D80" s="140" t="s">
        <v>761</v>
      </c>
      <c r="E80" s="140" t="s">
        <v>147</v>
      </c>
      <c r="F80" s="140" t="s">
        <v>67</v>
      </c>
      <c r="G80" s="140" t="s">
        <v>3</v>
      </c>
      <c r="H80" s="140" t="s">
        <v>141</v>
      </c>
      <c r="I80" s="140" t="s">
        <v>142</v>
      </c>
      <c r="J80" s="149"/>
      <c r="K80" s="149"/>
      <c r="L80" s="149"/>
      <c r="M80" s="149"/>
      <c r="O80" s="1"/>
    </row>
    <row r="81" spans="1:15" x14ac:dyDescent="0.25">
      <c r="A81" s="141" t="s">
        <v>4</v>
      </c>
      <c r="B81" s="142"/>
      <c r="C81" s="142" t="s">
        <v>5</v>
      </c>
      <c r="D81" s="142" t="s">
        <v>6</v>
      </c>
      <c r="E81" s="142" t="s">
        <v>8</v>
      </c>
      <c r="F81" s="142" t="s">
        <v>10</v>
      </c>
      <c r="G81" s="142" t="s">
        <v>11</v>
      </c>
      <c r="H81" s="142"/>
      <c r="I81" s="142"/>
      <c r="J81" s="149"/>
      <c r="K81" s="149"/>
      <c r="L81" s="149"/>
      <c r="M81" s="149"/>
      <c r="O81" s="1"/>
    </row>
    <row r="82" spans="1:15" x14ac:dyDescent="0.25">
      <c r="A82" s="157" t="s">
        <v>68</v>
      </c>
      <c r="B82" s="134">
        <f>SUM(C82+G82+H82+I82)</f>
        <v>105</v>
      </c>
      <c r="C82" s="126">
        <f>SUM(D82+E82+F82)</f>
        <v>75</v>
      </c>
      <c r="D82" s="120">
        <v>49</v>
      </c>
      <c r="E82" s="120">
        <v>24</v>
      </c>
      <c r="F82" s="120">
        <v>2</v>
      </c>
      <c r="G82" s="120">
        <v>0</v>
      </c>
      <c r="H82" s="128">
        <v>0</v>
      </c>
      <c r="I82" s="120">
        <v>30</v>
      </c>
      <c r="J82" s="249"/>
      <c r="K82" s="150"/>
      <c r="L82" s="149"/>
      <c r="M82" s="149"/>
      <c r="O82" s="1"/>
    </row>
    <row r="83" spans="1:15" x14ac:dyDescent="0.25">
      <c r="A83" s="157" t="s">
        <v>69</v>
      </c>
      <c r="B83" s="134">
        <f>SUM(C83+G83+H83+I83)</f>
        <v>290</v>
      </c>
      <c r="C83" s="126">
        <f>SUM(D83+E83+F83)</f>
        <v>209</v>
      </c>
      <c r="D83" s="120">
        <v>147</v>
      </c>
      <c r="E83" s="120">
        <v>53</v>
      </c>
      <c r="F83" s="120">
        <v>9</v>
      </c>
      <c r="G83" s="120">
        <v>1</v>
      </c>
      <c r="H83" s="128">
        <v>0</v>
      </c>
      <c r="I83" s="120">
        <v>80</v>
      </c>
      <c r="J83" s="249"/>
      <c r="K83" s="150"/>
      <c r="L83" s="149"/>
      <c r="M83" s="149"/>
      <c r="O83" s="1"/>
    </row>
    <row r="84" spans="1:15" x14ac:dyDescent="0.25">
      <c r="A84" s="157" t="s">
        <v>70</v>
      </c>
      <c r="B84" s="134">
        <f>SUM(C84+G84+H84+I84)</f>
        <v>358</v>
      </c>
      <c r="C84" s="126">
        <f>SUM(D84+E84+F84)</f>
        <v>271</v>
      </c>
      <c r="D84" s="120">
        <v>194</v>
      </c>
      <c r="E84" s="120">
        <v>58</v>
      </c>
      <c r="F84" s="120">
        <v>19</v>
      </c>
      <c r="G84" s="120">
        <v>0</v>
      </c>
      <c r="H84" s="128">
        <v>0</v>
      </c>
      <c r="I84" s="120">
        <v>87</v>
      </c>
      <c r="J84" s="249"/>
      <c r="K84" s="150"/>
      <c r="L84" s="149"/>
      <c r="M84" s="149"/>
      <c r="O84" s="1"/>
    </row>
    <row r="85" spans="1:15" x14ac:dyDescent="0.25">
      <c r="A85" s="157" t="s">
        <v>71</v>
      </c>
      <c r="B85" s="134">
        <f>SUM(C85+G85+H85+I85)</f>
        <v>279</v>
      </c>
      <c r="C85" s="126">
        <f>SUM(D85+E85+F85)</f>
        <v>201</v>
      </c>
      <c r="D85" s="120">
        <v>146</v>
      </c>
      <c r="E85" s="120">
        <v>45</v>
      </c>
      <c r="F85" s="120">
        <v>10</v>
      </c>
      <c r="G85" s="120">
        <v>1</v>
      </c>
      <c r="H85" s="128">
        <v>0</v>
      </c>
      <c r="I85" s="120">
        <v>77</v>
      </c>
      <c r="J85" s="249"/>
      <c r="K85" s="150"/>
      <c r="L85" s="149"/>
      <c r="M85" s="149"/>
      <c r="O85" s="1"/>
    </row>
    <row r="86" spans="1:15" x14ac:dyDescent="0.25">
      <c r="A86" s="158" t="s">
        <v>5</v>
      </c>
      <c r="B86" s="134">
        <f>SUM(C86+G86+H86+I86)</f>
        <v>1032</v>
      </c>
      <c r="C86" s="134">
        <f>SUM(D86+E86+F86)</f>
        <v>756</v>
      </c>
      <c r="D86" s="136">
        <f t="shared" ref="D86:I86" si="25">SUM(D82:D85)</f>
        <v>536</v>
      </c>
      <c r="E86" s="136">
        <f t="shared" si="25"/>
        <v>180</v>
      </c>
      <c r="F86" s="136">
        <f t="shared" si="25"/>
        <v>40</v>
      </c>
      <c r="G86" s="136">
        <f t="shared" si="25"/>
        <v>2</v>
      </c>
      <c r="H86" s="136">
        <f t="shared" si="25"/>
        <v>0</v>
      </c>
      <c r="I86" s="136">
        <f t="shared" si="25"/>
        <v>274</v>
      </c>
      <c r="J86" s="149"/>
      <c r="K86" s="149"/>
      <c r="L86" s="149"/>
      <c r="M86" s="149"/>
      <c r="O86" s="1"/>
    </row>
    <row r="87" spans="1:15" ht="6" customHeight="1" x14ac:dyDescent="0.25"/>
    <row r="88" spans="1:15" ht="62.25" customHeight="1" x14ac:dyDescent="0.25">
      <c r="A88" s="138" t="s">
        <v>72</v>
      </c>
      <c r="B88" s="139" t="s">
        <v>1</v>
      </c>
      <c r="C88" s="140" t="s">
        <v>148</v>
      </c>
      <c r="D88" s="140" t="s">
        <v>762</v>
      </c>
      <c r="E88" s="140" t="s">
        <v>148</v>
      </c>
      <c r="F88" s="140" t="s">
        <v>3</v>
      </c>
      <c r="G88" s="140" t="s">
        <v>141</v>
      </c>
      <c r="H88" s="140" t="s">
        <v>142</v>
      </c>
      <c r="I88" s="149"/>
    </row>
    <row r="89" spans="1:15" x14ac:dyDescent="0.25">
      <c r="A89" s="141" t="s">
        <v>4</v>
      </c>
      <c r="B89" s="142"/>
      <c r="C89" s="142" t="s">
        <v>5</v>
      </c>
      <c r="D89" s="142" t="s">
        <v>7</v>
      </c>
      <c r="E89" s="142" t="s">
        <v>8</v>
      </c>
      <c r="F89" s="142" t="s">
        <v>11</v>
      </c>
      <c r="G89" s="142"/>
      <c r="H89" s="142"/>
      <c r="I89" s="149"/>
    </row>
    <row r="90" spans="1:15" x14ac:dyDescent="0.25">
      <c r="A90" s="157" t="s">
        <v>73</v>
      </c>
      <c r="B90" s="134">
        <f t="shared" ref="B90:B95" si="26">SUM(C90+F90+G90+H90)</f>
        <v>515</v>
      </c>
      <c r="C90" s="126">
        <f t="shared" ref="C90:C95" si="27">SUM(D90+E90)</f>
        <v>407</v>
      </c>
      <c r="D90" s="120">
        <v>332</v>
      </c>
      <c r="E90" s="120">
        <v>75</v>
      </c>
      <c r="F90" s="120">
        <v>6</v>
      </c>
      <c r="G90" s="120">
        <v>0</v>
      </c>
      <c r="H90" s="120">
        <v>102</v>
      </c>
      <c r="I90" s="249"/>
    </row>
    <row r="91" spans="1:15" x14ac:dyDescent="0.25">
      <c r="A91" s="157" t="s">
        <v>74</v>
      </c>
      <c r="B91" s="134">
        <f t="shared" si="26"/>
        <v>447</v>
      </c>
      <c r="C91" s="126">
        <f t="shared" si="27"/>
        <v>356</v>
      </c>
      <c r="D91" s="120">
        <v>277</v>
      </c>
      <c r="E91" s="120">
        <v>79</v>
      </c>
      <c r="F91" s="120">
        <v>2</v>
      </c>
      <c r="G91" s="120">
        <v>0</v>
      </c>
      <c r="H91" s="120">
        <v>89</v>
      </c>
      <c r="I91" s="249"/>
    </row>
    <row r="92" spans="1:15" x14ac:dyDescent="0.25">
      <c r="A92" s="157" t="s">
        <v>75</v>
      </c>
      <c r="B92" s="134">
        <f t="shared" si="26"/>
        <v>476</v>
      </c>
      <c r="C92" s="126">
        <f t="shared" si="27"/>
        <v>358</v>
      </c>
      <c r="D92" s="120">
        <v>282</v>
      </c>
      <c r="E92" s="120">
        <v>76</v>
      </c>
      <c r="F92" s="120">
        <v>2</v>
      </c>
      <c r="G92" s="120">
        <v>0</v>
      </c>
      <c r="H92" s="120">
        <v>116</v>
      </c>
      <c r="I92" s="249"/>
    </row>
    <row r="93" spans="1:15" x14ac:dyDescent="0.25">
      <c r="A93" s="157" t="s">
        <v>76</v>
      </c>
      <c r="B93" s="134">
        <f t="shared" si="26"/>
        <v>340</v>
      </c>
      <c r="C93" s="126">
        <f t="shared" si="27"/>
        <v>208</v>
      </c>
      <c r="D93" s="120">
        <v>166</v>
      </c>
      <c r="E93" s="120">
        <v>42</v>
      </c>
      <c r="F93" s="120">
        <v>0</v>
      </c>
      <c r="G93" s="120">
        <v>0</v>
      </c>
      <c r="H93" s="120">
        <v>132</v>
      </c>
      <c r="I93" s="249"/>
    </row>
    <row r="94" spans="1:15" x14ac:dyDescent="0.25">
      <c r="A94" s="157" t="s">
        <v>77</v>
      </c>
      <c r="B94" s="134">
        <f t="shared" si="26"/>
        <v>193</v>
      </c>
      <c r="C94" s="126">
        <f t="shared" si="27"/>
        <v>119</v>
      </c>
      <c r="D94" s="120">
        <v>97</v>
      </c>
      <c r="E94" s="120">
        <v>22</v>
      </c>
      <c r="F94" s="120">
        <v>2</v>
      </c>
      <c r="G94" s="120">
        <v>0</v>
      </c>
      <c r="H94" s="120">
        <v>72</v>
      </c>
      <c r="I94" s="249"/>
    </row>
    <row r="95" spans="1:15" x14ac:dyDescent="0.25">
      <c r="A95" s="158" t="s">
        <v>5</v>
      </c>
      <c r="B95" s="134">
        <f t="shared" si="26"/>
        <v>1971</v>
      </c>
      <c r="C95" s="134">
        <f t="shared" si="27"/>
        <v>1448</v>
      </c>
      <c r="D95" s="136">
        <f>SUM(D90:D94)</f>
        <v>1154</v>
      </c>
      <c r="E95" s="136">
        <f>SUM(E90:E94)</f>
        <v>294</v>
      </c>
      <c r="F95" s="136">
        <f>SUM(F90:F94)</f>
        <v>12</v>
      </c>
      <c r="G95" s="136">
        <f>SUM(G90:G94)</f>
        <v>0</v>
      </c>
      <c r="H95" s="136">
        <f>SUM(H90:H94)</f>
        <v>511</v>
      </c>
      <c r="I95" s="149"/>
    </row>
    <row r="96" spans="1:15" ht="5.25" hidden="1" customHeight="1" x14ac:dyDescent="0.25"/>
    <row r="97" spans="1:15" ht="77.25" customHeight="1" x14ac:dyDescent="0.25">
      <c r="A97" s="138" t="s">
        <v>78</v>
      </c>
      <c r="B97" s="139" t="s">
        <v>1</v>
      </c>
      <c r="C97" s="140" t="s">
        <v>150</v>
      </c>
      <c r="D97" s="140" t="s">
        <v>150</v>
      </c>
      <c r="E97" s="140" t="s">
        <v>150</v>
      </c>
      <c r="F97" s="140" t="s">
        <v>150</v>
      </c>
      <c r="G97" s="140" t="s">
        <v>79</v>
      </c>
      <c r="H97" s="140" t="s">
        <v>763</v>
      </c>
      <c r="I97" s="140" t="s">
        <v>79</v>
      </c>
      <c r="J97" s="140" t="s">
        <v>79</v>
      </c>
      <c r="K97" s="140" t="s">
        <v>3</v>
      </c>
      <c r="L97" s="140" t="s">
        <v>141</v>
      </c>
      <c r="M97" s="140" t="s">
        <v>142</v>
      </c>
    </row>
    <row r="98" spans="1:15" x14ac:dyDescent="0.25">
      <c r="A98" s="141" t="s">
        <v>4</v>
      </c>
      <c r="B98" s="142"/>
      <c r="C98" s="142" t="s">
        <v>5</v>
      </c>
      <c r="D98" s="142" t="s">
        <v>6</v>
      </c>
      <c r="E98" s="142" t="s">
        <v>9</v>
      </c>
      <c r="F98" s="142" t="s">
        <v>23</v>
      </c>
      <c r="G98" s="142" t="s">
        <v>5</v>
      </c>
      <c r="H98" s="142" t="s">
        <v>7</v>
      </c>
      <c r="I98" s="142" t="s">
        <v>8</v>
      </c>
      <c r="J98" s="142" t="s">
        <v>10</v>
      </c>
      <c r="K98" s="142" t="s">
        <v>11</v>
      </c>
      <c r="L98" s="142"/>
      <c r="M98" s="142"/>
    </row>
    <row r="99" spans="1:15" x14ac:dyDescent="0.25">
      <c r="A99" s="157" t="s">
        <v>80</v>
      </c>
      <c r="B99" s="134">
        <f>SUM(C99+G99+K99+L99+M99)</f>
        <v>189</v>
      </c>
      <c r="C99" s="126">
        <f>SUM(D99+E99+F99)</f>
        <v>79</v>
      </c>
      <c r="D99" s="120">
        <v>75</v>
      </c>
      <c r="E99" s="120">
        <v>4</v>
      </c>
      <c r="F99" s="120">
        <v>0</v>
      </c>
      <c r="G99" s="128">
        <f>SUM(H99+I99+J99)</f>
        <v>95</v>
      </c>
      <c r="H99" s="120">
        <v>64</v>
      </c>
      <c r="I99" s="120">
        <v>22</v>
      </c>
      <c r="J99" s="120">
        <v>9</v>
      </c>
      <c r="K99" s="120">
        <v>1</v>
      </c>
      <c r="L99" s="120">
        <v>0</v>
      </c>
      <c r="M99" s="120">
        <v>14</v>
      </c>
      <c r="N99" s="249"/>
    </row>
    <row r="100" spans="1:15" x14ac:dyDescent="0.25">
      <c r="A100" s="157" t="s">
        <v>81</v>
      </c>
      <c r="B100" s="134">
        <f>SUM(C100+G100+K100+L100+M100)</f>
        <v>109</v>
      </c>
      <c r="C100" s="126">
        <f>SUM(D100+E100+F100)</f>
        <v>51</v>
      </c>
      <c r="D100" s="120">
        <v>46</v>
      </c>
      <c r="E100" s="120">
        <v>5</v>
      </c>
      <c r="F100" s="120">
        <v>0</v>
      </c>
      <c r="G100" s="128">
        <f>SUM(H100+I100+J100)</f>
        <v>48</v>
      </c>
      <c r="H100" s="120">
        <v>34</v>
      </c>
      <c r="I100" s="120">
        <v>8</v>
      </c>
      <c r="J100" s="120">
        <v>6</v>
      </c>
      <c r="K100" s="120">
        <v>0</v>
      </c>
      <c r="L100" s="120">
        <v>0</v>
      </c>
      <c r="M100" s="120">
        <v>10</v>
      </c>
      <c r="N100" s="249"/>
      <c r="O100" s="71"/>
    </row>
    <row r="101" spans="1:15" x14ac:dyDescent="0.25">
      <c r="A101" s="157" t="s">
        <v>82</v>
      </c>
      <c r="B101" s="134">
        <f>SUM(C101+G101+K101+L101+M101)</f>
        <v>410</v>
      </c>
      <c r="C101" s="126">
        <f>SUM(D101+E101+F101)</f>
        <v>184</v>
      </c>
      <c r="D101" s="120">
        <v>174</v>
      </c>
      <c r="E101" s="120">
        <v>10</v>
      </c>
      <c r="F101" s="120">
        <v>0</v>
      </c>
      <c r="G101" s="128">
        <f>SUM(H101+I101+J101)</f>
        <v>208</v>
      </c>
      <c r="H101" s="120">
        <v>163</v>
      </c>
      <c r="I101" s="120">
        <v>37</v>
      </c>
      <c r="J101" s="120">
        <v>8</v>
      </c>
      <c r="K101" s="120">
        <v>0</v>
      </c>
      <c r="L101" s="120">
        <v>1</v>
      </c>
      <c r="M101" s="120">
        <v>17</v>
      </c>
      <c r="N101" s="249"/>
      <c r="O101" s="71"/>
    </row>
    <row r="102" spans="1:15" x14ac:dyDescent="0.25">
      <c r="A102" s="157" t="s">
        <v>83</v>
      </c>
      <c r="B102" s="134">
        <f>SUM(C102+G102+K102+L102+M102)</f>
        <v>379</v>
      </c>
      <c r="C102" s="126">
        <f>SUM(D102+E102+F102)</f>
        <v>134</v>
      </c>
      <c r="D102" s="120">
        <v>122</v>
      </c>
      <c r="E102" s="120">
        <v>10</v>
      </c>
      <c r="F102" s="120">
        <v>2</v>
      </c>
      <c r="G102" s="128">
        <f>SUM(H102+I102+J102)</f>
        <v>218</v>
      </c>
      <c r="H102" s="120">
        <v>173</v>
      </c>
      <c r="I102" s="120">
        <v>33</v>
      </c>
      <c r="J102" s="120">
        <v>12</v>
      </c>
      <c r="K102" s="120">
        <v>0</v>
      </c>
      <c r="L102" s="120">
        <v>1</v>
      </c>
      <c r="M102" s="120">
        <v>26</v>
      </c>
      <c r="N102" s="249"/>
      <c r="O102" s="71"/>
    </row>
    <row r="103" spans="1:15" x14ac:dyDescent="0.25">
      <c r="A103" s="158" t="s">
        <v>5</v>
      </c>
      <c r="B103" s="134">
        <f>SUM(C103+G103+K103+L103+M103)</f>
        <v>1087</v>
      </c>
      <c r="C103" s="134">
        <f>SUM(D103+E103+F103)</f>
        <v>448</v>
      </c>
      <c r="D103" s="136">
        <f>SUM(D99:D102)</f>
        <v>417</v>
      </c>
      <c r="E103" s="136">
        <f>SUM(E99:E102)</f>
        <v>29</v>
      </c>
      <c r="F103" s="136">
        <f>SUM(F99:F102)</f>
        <v>2</v>
      </c>
      <c r="G103" s="159">
        <f>SUM(H103+I103+J103)</f>
        <v>569</v>
      </c>
      <c r="H103" s="136">
        <f t="shared" ref="H103:M103" si="28">SUM(H99:H102)</f>
        <v>434</v>
      </c>
      <c r="I103" s="136">
        <f t="shared" si="28"/>
        <v>100</v>
      </c>
      <c r="J103" s="136">
        <f t="shared" si="28"/>
        <v>35</v>
      </c>
      <c r="K103" s="136">
        <f t="shared" si="28"/>
        <v>1</v>
      </c>
      <c r="L103" s="136">
        <f t="shared" si="28"/>
        <v>2</v>
      </c>
      <c r="M103" s="136">
        <f t="shared" si="28"/>
        <v>67</v>
      </c>
    </row>
    <row r="104" spans="1:15" ht="4.5" customHeight="1" x14ac:dyDescent="0.25"/>
    <row r="105" spans="1:15" ht="62.25" customHeight="1" x14ac:dyDescent="0.25">
      <c r="A105" s="138" t="s">
        <v>84</v>
      </c>
      <c r="B105" s="139" t="s">
        <v>1</v>
      </c>
      <c r="C105" s="140" t="s">
        <v>907</v>
      </c>
      <c r="D105" s="140" t="s">
        <v>907</v>
      </c>
      <c r="E105" s="140" t="s">
        <v>907</v>
      </c>
      <c r="F105" s="140" t="s">
        <v>85</v>
      </c>
      <c r="G105" s="140" t="s">
        <v>764</v>
      </c>
      <c r="H105" s="140" t="s">
        <v>85</v>
      </c>
      <c r="I105" s="140" t="s">
        <v>85</v>
      </c>
      <c r="J105" s="140" t="s">
        <v>3</v>
      </c>
      <c r="K105" s="156" t="s">
        <v>141</v>
      </c>
      <c r="L105" s="156" t="s">
        <v>142</v>
      </c>
    </row>
    <row r="106" spans="1:15" x14ac:dyDescent="0.25">
      <c r="A106" s="141" t="s">
        <v>4</v>
      </c>
      <c r="B106" s="142"/>
      <c r="C106" s="142" t="s">
        <v>5</v>
      </c>
      <c r="D106" s="142" t="s">
        <v>6</v>
      </c>
      <c r="E106" s="142" t="s">
        <v>9</v>
      </c>
      <c r="F106" s="142" t="s">
        <v>5</v>
      </c>
      <c r="G106" s="142" t="s">
        <v>7</v>
      </c>
      <c r="H106" s="142" t="s">
        <v>8</v>
      </c>
      <c r="I106" s="142" t="s">
        <v>10</v>
      </c>
      <c r="J106" s="142" t="s">
        <v>11</v>
      </c>
      <c r="K106" s="142"/>
      <c r="L106" s="142"/>
    </row>
    <row r="107" spans="1:15" x14ac:dyDescent="0.25">
      <c r="A107" s="157" t="s">
        <v>86</v>
      </c>
      <c r="B107" s="134">
        <f>SUM(C107+F107+J107+K107+L107)</f>
        <v>266</v>
      </c>
      <c r="C107" s="126">
        <f>SUM(D107+E107)</f>
        <v>133</v>
      </c>
      <c r="D107" s="120">
        <v>120</v>
      </c>
      <c r="E107" s="120">
        <v>13</v>
      </c>
      <c r="F107" s="128">
        <f>SUM(G107+H107+I107)</f>
        <v>111</v>
      </c>
      <c r="G107" s="120">
        <v>90</v>
      </c>
      <c r="H107" s="120">
        <v>15</v>
      </c>
      <c r="I107" s="120">
        <v>6</v>
      </c>
      <c r="J107" s="120">
        <v>0</v>
      </c>
      <c r="K107" s="120">
        <v>1</v>
      </c>
      <c r="L107" s="120">
        <v>21</v>
      </c>
      <c r="M107" s="249"/>
    </row>
    <row r="108" spans="1:15" x14ac:dyDescent="0.25">
      <c r="A108" s="157" t="s">
        <v>87</v>
      </c>
      <c r="B108" s="134">
        <f>SUM(C108+F108+J108+K108+L108)</f>
        <v>311</v>
      </c>
      <c r="C108" s="126">
        <f>SUM(D108+E108)</f>
        <v>97</v>
      </c>
      <c r="D108" s="120">
        <v>92</v>
      </c>
      <c r="E108" s="120">
        <v>5</v>
      </c>
      <c r="F108" s="128">
        <f>SUM(G108+H108+I108)</f>
        <v>193</v>
      </c>
      <c r="G108" s="120">
        <v>161</v>
      </c>
      <c r="H108" s="120">
        <v>24</v>
      </c>
      <c r="I108" s="120">
        <v>8</v>
      </c>
      <c r="J108" s="120">
        <v>0</v>
      </c>
      <c r="K108" s="120">
        <v>0</v>
      </c>
      <c r="L108" s="120">
        <v>21</v>
      </c>
      <c r="M108" s="249"/>
    </row>
    <row r="109" spans="1:15" x14ac:dyDescent="0.25">
      <c r="A109" s="157" t="s">
        <v>88</v>
      </c>
      <c r="B109" s="134">
        <f>SUM(C109+F109+J109+K109+L109)</f>
        <v>277</v>
      </c>
      <c r="C109" s="126">
        <f>SUM(D109+E109)</f>
        <v>124</v>
      </c>
      <c r="D109" s="120">
        <v>117</v>
      </c>
      <c r="E109" s="120">
        <v>7</v>
      </c>
      <c r="F109" s="128">
        <f>SUM(G109+H109+I109)</f>
        <v>131</v>
      </c>
      <c r="G109" s="120">
        <v>89</v>
      </c>
      <c r="H109" s="120">
        <v>30</v>
      </c>
      <c r="I109" s="120">
        <v>12</v>
      </c>
      <c r="J109" s="120">
        <v>0</v>
      </c>
      <c r="K109" s="120">
        <v>0</v>
      </c>
      <c r="L109" s="120">
        <v>22</v>
      </c>
      <c r="M109" s="249"/>
    </row>
    <row r="110" spans="1:15" x14ac:dyDescent="0.25">
      <c r="A110" s="157" t="s">
        <v>89</v>
      </c>
      <c r="B110" s="134">
        <f>SUM(C110+F110+J110+K110+L110)</f>
        <v>467</v>
      </c>
      <c r="C110" s="126">
        <f>SUM(D110+E110)</f>
        <v>203</v>
      </c>
      <c r="D110" s="120">
        <v>184</v>
      </c>
      <c r="E110" s="120">
        <v>19</v>
      </c>
      <c r="F110" s="128">
        <f>SUM(G110+H110+I110)</f>
        <v>242</v>
      </c>
      <c r="G110" s="120">
        <v>187</v>
      </c>
      <c r="H110" s="120">
        <v>27</v>
      </c>
      <c r="I110" s="120">
        <v>28</v>
      </c>
      <c r="J110" s="120">
        <v>0</v>
      </c>
      <c r="K110" s="120">
        <v>0</v>
      </c>
      <c r="L110" s="120">
        <v>22</v>
      </c>
      <c r="M110" s="249"/>
    </row>
    <row r="111" spans="1:15" x14ac:dyDescent="0.25">
      <c r="A111" s="158" t="s">
        <v>5</v>
      </c>
      <c r="B111" s="134">
        <f>SUM(C111+F111+J111+K111+L111)</f>
        <v>1321</v>
      </c>
      <c r="C111" s="134">
        <f>SUM(D111+E111)</f>
        <v>557</v>
      </c>
      <c r="D111" s="136">
        <f>SUM(D107:D110)</f>
        <v>513</v>
      </c>
      <c r="E111" s="136">
        <f>SUM(E107:E110)</f>
        <v>44</v>
      </c>
      <c r="F111" s="159">
        <f>SUM(G111+H111+I111)</f>
        <v>677</v>
      </c>
      <c r="G111" s="136">
        <f t="shared" ref="G111:L111" si="29">SUM(G107:G110)</f>
        <v>527</v>
      </c>
      <c r="H111" s="136">
        <f t="shared" si="29"/>
        <v>96</v>
      </c>
      <c r="I111" s="136">
        <f t="shared" si="29"/>
        <v>54</v>
      </c>
      <c r="J111" s="136">
        <f t="shared" si="29"/>
        <v>0</v>
      </c>
      <c r="K111" s="136">
        <f t="shared" si="29"/>
        <v>1</v>
      </c>
      <c r="L111" s="136">
        <f t="shared" si="29"/>
        <v>86</v>
      </c>
    </row>
    <row r="112" spans="1:15" ht="3" customHeight="1" x14ac:dyDescent="0.25"/>
    <row r="113" spans="1:15" ht="66" customHeight="1" x14ac:dyDescent="0.25">
      <c r="A113" s="138" t="s">
        <v>90</v>
      </c>
      <c r="B113" s="139" t="s">
        <v>1</v>
      </c>
      <c r="C113" s="140" t="s">
        <v>908</v>
      </c>
      <c r="D113" s="140" t="s">
        <v>941</v>
      </c>
      <c r="E113" s="140" t="s">
        <v>908</v>
      </c>
      <c r="F113" s="140" t="s">
        <v>908</v>
      </c>
      <c r="G113" s="140" t="s">
        <v>3</v>
      </c>
      <c r="H113" s="156" t="s">
        <v>141</v>
      </c>
      <c r="I113" s="156" t="s">
        <v>142</v>
      </c>
      <c r="J113" s="149"/>
    </row>
    <row r="114" spans="1:15" x14ac:dyDescent="0.25">
      <c r="A114" s="141" t="s">
        <v>4</v>
      </c>
      <c r="B114" s="142"/>
      <c r="C114" s="142" t="s">
        <v>5</v>
      </c>
      <c r="D114" s="142" t="s">
        <v>6</v>
      </c>
      <c r="E114" s="142" t="s">
        <v>9</v>
      </c>
      <c r="F114" s="142" t="s">
        <v>10</v>
      </c>
      <c r="G114" s="142" t="s">
        <v>11</v>
      </c>
      <c r="H114" s="142"/>
      <c r="I114" s="142"/>
      <c r="J114" s="149"/>
      <c r="K114" s="153"/>
    </row>
    <row r="115" spans="1:15" x14ac:dyDescent="0.25">
      <c r="A115" s="157" t="s">
        <v>91</v>
      </c>
      <c r="B115" s="134">
        <f t="shared" ref="B115:B120" si="30">SUM(C115+G115+H115+I115)</f>
        <v>126</v>
      </c>
      <c r="C115" s="126">
        <f t="shared" ref="C115:C120" si="31">SUM(D115+E115+F115)</f>
        <v>80</v>
      </c>
      <c r="D115" s="120">
        <v>70</v>
      </c>
      <c r="E115" s="120">
        <v>6</v>
      </c>
      <c r="F115" s="120">
        <v>4</v>
      </c>
      <c r="G115" s="120">
        <v>0</v>
      </c>
      <c r="H115" s="120">
        <v>0</v>
      </c>
      <c r="I115" s="120">
        <v>46</v>
      </c>
      <c r="J115" s="249"/>
    </row>
    <row r="116" spans="1:15" x14ac:dyDescent="0.25">
      <c r="A116" s="157" t="s">
        <v>92</v>
      </c>
      <c r="B116" s="134">
        <f t="shared" si="30"/>
        <v>66</v>
      </c>
      <c r="C116" s="126">
        <f t="shared" si="31"/>
        <v>46</v>
      </c>
      <c r="D116" s="120">
        <v>34</v>
      </c>
      <c r="E116" s="120">
        <v>9</v>
      </c>
      <c r="F116" s="120">
        <v>3</v>
      </c>
      <c r="G116" s="120">
        <v>1</v>
      </c>
      <c r="H116" s="120">
        <v>0</v>
      </c>
      <c r="I116" s="120">
        <v>19</v>
      </c>
      <c r="J116" s="249"/>
    </row>
    <row r="117" spans="1:15" x14ac:dyDescent="0.25">
      <c r="A117" s="157" t="s">
        <v>93</v>
      </c>
      <c r="B117" s="134">
        <f t="shared" si="30"/>
        <v>11</v>
      </c>
      <c r="C117" s="126">
        <f t="shared" si="31"/>
        <v>9</v>
      </c>
      <c r="D117" s="120">
        <v>8</v>
      </c>
      <c r="E117" s="120">
        <v>0</v>
      </c>
      <c r="F117" s="120">
        <v>1</v>
      </c>
      <c r="G117" s="120">
        <v>0</v>
      </c>
      <c r="H117" s="120">
        <v>0</v>
      </c>
      <c r="I117" s="120">
        <v>2</v>
      </c>
      <c r="J117" s="249"/>
    </row>
    <row r="118" spans="1:15" x14ac:dyDescent="0.25">
      <c r="A118" s="157" t="s">
        <v>94</v>
      </c>
      <c r="B118" s="134">
        <f t="shared" si="30"/>
        <v>138</v>
      </c>
      <c r="C118" s="126">
        <f t="shared" si="31"/>
        <v>96</v>
      </c>
      <c r="D118" s="120">
        <v>73</v>
      </c>
      <c r="E118" s="120">
        <v>14</v>
      </c>
      <c r="F118" s="120">
        <v>9</v>
      </c>
      <c r="G118" s="120">
        <v>1</v>
      </c>
      <c r="H118" s="120">
        <v>0</v>
      </c>
      <c r="I118" s="120">
        <v>41</v>
      </c>
      <c r="J118" s="249"/>
    </row>
    <row r="119" spans="1:15" x14ac:dyDescent="0.25">
      <c r="A119" s="157" t="s">
        <v>95</v>
      </c>
      <c r="B119" s="134">
        <f t="shared" si="30"/>
        <v>253</v>
      </c>
      <c r="C119" s="126">
        <f t="shared" si="31"/>
        <v>175</v>
      </c>
      <c r="D119" s="120">
        <v>147</v>
      </c>
      <c r="E119" s="120">
        <v>14</v>
      </c>
      <c r="F119" s="120">
        <v>14</v>
      </c>
      <c r="G119" s="120">
        <v>1</v>
      </c>
      <c r="H119" s="120">
        <v>0</v>
      </c>
      <c r="I119" s="120">
        <v>77</v>
      </c>
      <c r="J119" s="249"/>
    </row>
    <row r="120" spans="1:15" x14ac:dyDescent="0.25">
      <c r="A120" s="158" t="s">
        <v>5</v>
      </c>
      <c r="B120" s="134">
        <f t="shared" si="30"/>
        <v>594</v>
      </c>
      <c r="C120" s="134">
        <f t="shared" si="31"/>
        <v>406</v>
      </c>
      <c r="D120" s="136">
        <f>SUM(D115:D119)</f>
        <v>332</v>
      </c>
      <c r="E120" s="136">
        <f t="shared" ref="E120:I120" si="32">SUM(E115:E119)</f>
        <v>43</v>
      </c>
      <c r="F120" s="136">
        <f t="shared" si="32"/>
        <v>31</v>
      </c>
      <c r="G120" s="136">
        <f t="shared" si="32"/>
        <v>3</v>
      </c>
      <c r="H120" s="136">
        <f t="shared" si="32"/>
        <v>0</v>
      </c>
      <c r="I120" s="136">
        <f t="shared" si="32"/>
        <v>185</v>
      </c>
      <c r="J120" s="149"/>
    </row>
    <row r="121" spans="1:15" ht="4.5" customHeight="1" x14ac:dyDescent="0.25"/>
    <row r="122" spans="1:15" ht="67.5" customHeight="1" x14ac:dyDescent="0.25">
      <c r="A122" s="138" t="s">
        <v>96</v>
      </c>
      <c r="B122" s="139" t="s">
        <v>1</v>
      </c>
      <c r="C122" s="140" t="s">
        <v>151</v>
      </c>
      <c r="D122" s="140" t="s">
        <v>765</v>
      </c>
      <c r="E122" s="140" t="s">
        <v>151</v>
      </c>
      <c r="F122" s="140" t="s">
        <v>3</v>
      </c>
      <c r="G122" s="156" t="s">
        <v>745</v>
      </c>
      <c r="H122" s="156" t="s">
        <v>141</v>
      </c>
      <c r="I122" s="156" t="s">
        <v>142</v>
      </c>
      <c r="O122" s="137"/>
    </row>
    <row r="123" spans="1:15" ht="18" customHeight="1" x14ac:dyDescent="0.25">
      <c r="A123" s="141" t="s">
        <v>4</v>
      </c>
      <c r="B123" s="142"/>
      <c r="C123" s="142" t="s">
        <v>5</v>
      </c>
      <c r="D123" s="142" t="s">
        <v>7</v>
      </c>
      <c r="E123" s="142" t="s">
        <v>8</v>
      </c>
      <c r="F123" s="142" t="s">
        <v>11</v>
      </c>
      <c r="G123" s="142" t="s">
        <v>11</v>
      </c>
      <c r="H123" s="142"/>
      <c r="I123" s="142"/>
      <c r="O123" s="137"/>
    </row>
    <row r="124" spans="1:15" ht="15" customHeight="1" x14ac:dyDescent="0.25">
      <c r="A124" s="157" t="s">
        <v>97</v>
      </c>
      <c r="B124" s="134">
        <f t="shared" ref="B124:B129" si="33">SUM(C124+F124+G124+H124+I124)</f>
        <v>483</v>
      </c>
      <c r="C124" s="126">
        <f t="shared" ref="C124:C129" si="34">SUM(D124+E124)</f>
        <v>401</v>
      </c>
      <c r="D124" s="120">
        <v>322</v>
      </c>
      <c r="E124" s="120">
        <v>79</v>
      </c>
      <c r="F124" s="120">
        <v>1</v>
      </c>
      <c r="G124" s="120">
        <v>0</v>
      </c>
      <c r="H124" s="120">
        <v>0</v>
      </c>
      <c r="I124" s="120">
        <v>81</v>
      </c>
      <c r="J124" s="249"/>
      <c r="K124" s="153"/>
      <c r="O124" s="137"/>
    </row>
    <row r="125" spans="1:15" ht="15" customHeight="1" x14ac:dyDescent="0.25">
      <c r="A125" s="157" t="s">
        <v>98</v>
      </c>
      <c r="B125" s="134">
        <f t="shared" si="33"/>
        <v>72</v>
      </c>
      <c r="C125" s="126">
        <f t="shared" si="34"/>
        <v>61</v>
      </c>
      <c r="D125" s="120">
        <v>45</v>
      </c>
      <c r="E125" s="120">
        <v>16</v>
      </c>
      <c r="F125" s="120">
        <v>0</v>
      </c>
      <c r="G125" s="120">
        <v>0</v>
      </c>
      <c r="H125" s="120">
        <v>0</v>
      </c>
      <c r="I125" s="120">
        <v>11</v>
      </c>
      <c r="J125" s="249"/>
      <c r="K125" s="153"/>
      <c r="L125" s="149"/>
      <c r="O125" s="137"/>
    </row>
    <row r="126" spans="1:15" ht="15" customHeight="1" x14ac:dyDescent="0.25">
      <c r="A126" s="157" t="s">
        <v>99</v>
      </c>
      <c r="B126" s="134">
        <f t="shared" si="33"/>
        <v>335</v>
      </c>
      <c r="C126" s="126">
        <f t="shared" si="34"/>
        <v>263</v>
      </c>
      <c r="D126" s="120">
        <v>213</v>
      </c>
      <c r="E126" s="120">
        <v>50</v>
      </c>
      <c r="F126" s="120">
        <v>4</v>
      </c>
      <c r="G126" s="120">
        <v>0</v>
      </c>
      <c r="H126" s="120">
        <v>0</v>
      </c>
      <c r="I126" s="120">
        <v>68</v>
      </c>
      <c r="J126" s="249"/>
      <c r="K126" s="153"/>
      <c r="L126" s="149"/>
      <c r="O126" s="137"/>
    </row>
    <row r="127" spans="1:15" ht="15" customHeight="1" x14ac:dyDescent="0.25">
      <c r="A127" s="157" t="s">
        <v>100</v>
      </c>
      <c r="B127" s="134">
        <f t="shared" si="33"/>
        <v>387</v>
      </c>
      <c r="C127" s="126">
        <f t="shared" si="34"/>
        <v>286</v>
      </c>
      <c r="D127" s="120">
        <v>228</v>
      </c>
      <c r="E127" s="120">
        <v>58</v>
      </c>
      <c r="F127" s="120">
        <v>2</v>
      </c>
      <c r="G127" s="120">
        <v>6</v>
      </c>
      <c r="H127" s="120">
        <v>0</v>
      </c>
      <c r="I127" s="120">
        <v>93</v>
      </c>
      <c r="J127" s="249"/>
      <c r="K127" s="153"/>
      <c r="L127" s="149"/>
      <c r="O127" s="137"/>
    </row>
    <row r="128" spans="1:15" ht="15" customHeight="1" x14ac:dyDescent="0.25">
      <c r="A128" s="157" t="s">
        <v>101</v>
      </c>
      <c r="B128" s="134">
        <f t="shared" si="33"/>
        <v>472</v>
      </c>
      <c r="C128" s="126">
        <f t="shared" si="34"/>
        <v>390</v>
      </c>
      <c r="D128" s="120">
        <v>335</v>
      </c>
      <c r="E128" s="120">
        <v>55</v>
      </c>
      <c r="F128" s="120">
        <v>1</v>
      </c>
      <c r="G128" s="120">
        <v>0</v>
      </c>
      <c r="H128" s="120">
        <v>0</v>
      </c>
      <c r="I128" s="120">
        <v>81</v>
      </c>
      <c r="J128" s="249"/>
      <c r="K128" s="153"/>
      <c r="L128" s="149"/>
      <c r="O128" s="137"/>
    </row>
    <row r="129" spans="1:15" ht="15" customHeight="1" x14ac:dyDescent="0.25">
      <c r="A129" s="158" t="s">
        <v>5</v>
      </c>
      <c r="B129" s="134">
        <f t="shared" si="33"/>
        <v>1749</v>
      </c>
      <c r="C129" s="134">
        <f t="shared" si="34"/>
        <v>1401</v>
      </c>
      <c r="D129" s="136">
        <f t="shared" ref="D129:I129" si="35">SUM(D124:D128)</f>
        <v>1143</v>
      </c>
      <c r="E129" s="136">
        <f t="shared" si="35"/>
        <v>258</v>
      </c>
      <c r="F129" s="136">
        <f t="shared" si="35"/>
        <v>8</v>
      </c>
      <c r="G129" s="136">
        <f t="shared" si="35"/>
        <v>6</v>
      </c>
      <c r="H129" s="136">
        <f t="shared" si="35"/>
        <v>0</v>
      </c>
      <c r="I129" s="136">
        <f t="shared" si="35"/>
        <v>334</v>
      </c>
      <c r="J129" s="149"/>
      <c r="K129" s="149"/>
      <c r="L129" s="149"/>
      <c r="O129" s="137"/>
    </row>
    <row r="130" spans="1:15" ht="0.75" hidden="1" customHeight="1" x14ac:dyDescent="0.25"/>
    <row r="131" spans="1:15" s="71" customFormat="1" ht="1.5" customHeight="1" x14ac:dyDescent="0.25">
      <c r="A131" s="137"/>
      <c r="B131" s="137"/>
      <c r="C131" s="137"/>
      <c r="D131" s="137"/>
      <c r="E131" s="137"/>
      <c r="F131" s="137"/>
      <c r="G131" s="137"/>
      <c r="H131" s="137"/>
      <c r="I131" s="137"/>
      <c r="J131" s="137"/>
      <c r="K131" s="137"/>
      <c r="L131" s="137"/>
      <c r="M131" s="137"/>
      <c r="N131" s="137"/>
    </row>
    <row r="132" spans="1:15" s="71" customFormat="1" ht="1.5" customHeight="1" x14ac:dyDescent="0.25">
      <c r="A132" s="137"/>
      <c r="B132" s="137"/>
      <c r="C132" s="137"/>
      <c r="D132" s="137"/>
      <c r="E132" s="137"/>
      <c r="F132" s="137"/>
      <c r="G132" s="137"/>
      <c r="H132" s="137"/>
      <c r="I132" s="137"/>
      <c r="J132" s="137"/>
      <c r="K132" s="137"/>
      <c r="L132" s="137"/>
      <c r="M132" s="137"/>
      <c r="N132" s="137"/>
    </row>
    <row r="133" spans="1:15" s="71" customFormat="1" ht="6.75" customHeight="1" x14ac:dyDescent="0.25">
      <c r="A133" s="137"/>
      <c r="B133" s="137"/>
      <c r="C133" s="137"/>
      <c r="D133" s="137"/>
      <c r="E133" s="137"/>
      <c r="F133" s="137"/>
      <c r="G133" s="137"/>
      <c r="H133" s="137"/>
      <c r="I133" s="137"/>
      <c r="J133" s="137"/>
      <c r="K133" s="137"/>
      <c r="L133" s="137"/>
      <c r="M133" s="137"/>
      <c r="N133" s="137"/>
    </row>
    <row r="134" spans="1:15" s="71" customFormat="1" ht="17.25" hidden="1" customHeight="1" x14ac:dyDescent="0.25">
      <c r="A134" s="137"/>
      <c r="B134" s="137"/>
      <c r="C134" s="137"/>
      <c r="D134" s="137"/>
      <c r="E134" s="137"/>
      <c r="F134" s="137"/>
      <c r="G134" s="137"/>
      <c r="H134" s="137"/>
      <c r="I134" s="137"/>
      <c r="J134" s="137"/>
      <c r="K134" s="137"/>
      <c r="L134" s="137"/>
      <c r="M134" s="137"/>
      <c r="N134" s="137"/>
    </row>
    <row r="135" spans="1:15" s="71" customFormat="1" ht="17.25" hidden="1" customHeight="1" x14ac:dyDescent="0.25">
      <c r="A135" s="137"/>
      <c r="B135" s="137"/>
      <c r="C135" s="137"/>
      <c r="D135" s="137"/>
      <c r="E135" s="137"/>
      <c r="F135" s="137"/>
      <c r="G135" s="137"/>
      <c r="H135" s="137"/>
      <c r="I135" s="137"/>
      <c r="J135" s="137"/>
      <c r="K135" s="137"/>
      <c r="L135" s="137"/>
      <c r="M135" s="137"/>
      <c r="N135" s="137"/>
    </row>
    <row r="136" spans="1:15" s="71" customFormat="1" ht="6" hidden="1" customHeight="1" x14ac:dyDescent="0.25">
      <c r="A136" s="137"/>
      <c r="B136" s="137"/>
      <c r="C136" s="137"/>
      <c r="D136" s="137"/>
      <c r="E136" s="137"/>
      <c r="F136" s="137"/>
      <c r="G136" s="137"/>
      <c r="H136" s="137"/>
      <c r="I136" s="137"/>
      <c r="J136" s="137"/>
      <c r="K136" s="137"/>
      <c r="L136" s="137"/>
      <c r="M136" s="137"/>
      <c r="N136" s="137"/>
    </row>
    <row r="137" spans="1:15" s="71" customFormat="1" ht="6" hidden="1" customHeight="1" x14ac:dyDescent="0.25">
      <c r="A137" s="137"/>
      <c r="B137" s="137"/>
      <c r="C137" s="137"/>
      <c r="D137" s="137"/>
      <c r="E137" s="137"/>
      <c r="F137" s="137"/>
      <c r="G137" s="137"/>
      <c r="H137" s="137"/>
      <c r="I137" s="137"/>
      <c r="J137" s="137"/>
      <c r="K137" s="137"/>
      <c r="L137" s="137"/>
      <c r="M137" s="137"/>
      <c r="N137" s="137"/>
    </row>
    <row r="138" spans="1:15" s="71" customFormat="1" ht="6" hidden="1" customHeight="1" x14ac:dyDescent="0.25">
      <c r="A138" s="137"/>
      <c r="B138" s="137"/>
      <c r="C138" s="137"/>
      <c r="D138" s="137"/>
      <c r="E138" s="137"/>
      <c r="F138" s="137"/>
      <c r="G138" s="137"/>
      <c r="H138" s="137"/>
      <c r="I138" s="137"/>
      <c r="J138" s="137"/>
      <c r="K138" s="137"/>
      <c r="L138" s="137"/>
      <c r="M138" s="137"/>
      <c r="N138" s="137"/>
    </row>
    <row r="139" spans="1:15" s="71" customFormat="1" ht="6" hidden="1" customHeight="1" x14ac:dyDescent="0.25">
      <c r="A139" s="137"/>
      <c r="B139" s="137"/>
      <c r="C139" s="137"/>
      <c r="D139" s="137"/>
      <c r="E139" s="137"/>
      <c r="F139" s="137"/>
      <c r="G139" s="137"/>
      <c r="H139" s="137"/>
      <c r="I139" s="137"/>
      <c r="J139" s="137"/>
      <c r="K139" s="137"/>
      <c r="L139" s="137"/>
      <c r="M139" s="137"/>
      <c r="N139" s="137"/>
    </row>
    <row r="140" spans="1:15" s="71" customFormat="1" ht="6" hidden="1" customHeight="1" x14ac:dyDescent="0.25">
      <c r="A140" s="137"/>
      <c r="B140" s="137"/>
      <c r="C140" s="137"/>
      <c r="D140" s="137"/>
      <c r="E140" s="137"/>
      <c r="F140" s="137"/>
      <c r="G140" s="137"/>
      <c r="H140" s="137"/>
      <c r="I140" s="137"/>
      <c r="J140" s="137"/>
      <c r="K140" s="137"/>
      <c r="L140" s="137"/>
      <c r="M140" s="137"/>
      <c r="N140" s="137"/>
    </row>
    <row r="141" spans="1:15" s="71" customFormat="1" ht="6" hidden="1" customHeight="1" x14ac:dyDescent="0.25">
      <c r="A141" s="137"/>
      <c r="B141" s="137"/>
      <c r="C141" s="137"/>
      <c r="D141" s="137"/>
      <c r="E141" s="137"/>
      <c r="F141" s="137"/>
      <c r="G141" s="137"/>
      <c r="H141" s="137"/>
      <c r="I141" s="137"/>
      <c r="J141" s="137"/>
      <c r="K141" s="137"/>
      <c r="L141" s="137"/>
      <c r="M141" s="137"/>
      <c r="N141" s="137"/>
    </row>
    <row r="142" spans="1:15" ht="62.25" customHeight="1" x14ac:dyDescent="0.25">
      <c r="A142" s="138" t="s">
        <v>102</v>
      </c>
      <c r="B142" s="139" t="s">
        <v>1</v>
      </c>
      <c r="C142" s="140" t="s">
        <v>103</v>
      </c>
      <c r="D142" s="140" t="s">
        <v>766</v>
      </c>
      <c r="E142" s="140" t="s">
        <v>103</v>
      </c>
      <c r="F142" s="140" t="s">
        <v>103</v>
      </c>
      <c r="G142" s="140" t="s">
        <v>3</v>
      </c>
      <c r="H142" s="156" t="s">
        <v>141</v>
      </c>
      <c r="I142" s="156" t="s">
        <v>142</v>
      </c>
    </row>
    <row r="143" spans="1:15" x14ac:dyDescent="0.25">
      <c r="A143" s="141" t="s">
        <v>4</v>
      </c>
      <c r="B143" s="142"/>
      <c r="C143" s="142" t="s">
        <v>5</v>
      </c>
      <c r="D143" s="142" t="s">
        <v>7</v>
      </c>
      <c r="E143" s="142" t="s">
        <v>8</v>
      </c>
      <c r="F143" s="142" t="s">
        <v>10</v>
      </c>
      <c r="G143" s="142" t="s">
        <v>11</v>
      </c>
      <c r="H143" s="142"/>
      <c r="I143" s="142"/>
    </row>
    <row r="144" spans="1:15" x14ac:dyDescent="0.25">
      <c r="A144" s="157" t="s">
        <v>104</v>
      </c>
      <c r="B144" s="134">
        <f>SUM(C144+G144+H144+I144)</f>
        <v>302</v>
      </c>
      <c r="C144" s="126">
        <f>SUM(D144+E144+F144)</f>
        <v>225</v>
      </c>
      <c r="D144" s="120">
        <v>152</v>
      </c>
      <c r="E144" s="120">
        <v>33</v>
      </c>
      <c r="F144" s="120">
        <v>40</v>
      </c>
      <c r="G144" s="120">
        <v>0</v>
      </c>
      <c r="H144" s="120">
        <v>0</v>
      </c>
      <c r="I144" s="120">
        <v>77</v>
      </c>
      <c r="J144" s="249"/>
      <c r="M144" s="153"/>
    </row>
    <row r="145" spans="1:17" x14ac:dyDescent="0.25">
      <c r="A145" s="157" t="s">
        <v>105</v>
      </c>
      <c r="B145" s="134">
        <f t="shared" ref="B145:B152" si="36">SUM(C145+G145+H145+I145)</f>
        <v>227</v>
      </c>
      <c r="C145" s="126">
        <f t="shared" ref="C145:C152" si="37">SUM(D145+E145+F145)</f>
        <v>174</v>
      </c>
      <c r="D145" s="120">
        <v>121</v>
      </c>
      <c r="E145" s="120">
        <v>28</v>
      </c>
      <c r="F145" s="120">
        <v>25</v>
      </c>
      <c r="G145" s="120">
        <v>0</v>
      </c>
      <c r="H145" s="120">
        <v>0</v>
      </c>
      <c r="I145" s="120">
        <v>53</v>
      </c>
      <c r="J145" s="249"/>
    </row>
    <row r="146" spans="1:17" x14ac:dyDescent="0.25">
      <c r="A146" s="157" t="s">
        <v>106</v>
      </c>
      <c r="B146" s="134">
        <f t="shared" si="36"/>
        <v>410</v>
      </c>
      <c r="C146" s="126">
        <f t="shared" si="37"/>
        <v>326</v>
      </c>
      <c r="D146" s="120">
        <v>236</v>
      </c>
      <c r="E146" s="120">
        <v>39</v>
      </c>
      <c r="F146" s="120">
        <v>51</v>
      </c>
      <c r="G146" s="120">
        <v>0</v>
      </c>
      <c r="H146" s="120">
        <v>1</v>
      </c>
      <c r="I146" s="120">
        <v>83</v>
      </c>
      <c r="J146" s="249"/>
    </row>
    <row r="147" spans="1:17" x14ac:dyDescent="0.25">
      <c r="A147" s="157" t="s">
        <v>107</v>
      </c>
      <c r="B147" s="134">
        <f t="shared" si="36"/>
        <v>118</v>
      </c>
      <c r="C147" s="126">
        <f t="shared" si="37"/>
        <v>93</v>
      </c>
      <c r="D147" s="120">
        <v>58</v>
      </c>
      <c r="E147" s="120">
        <v>19</v>
      </c>
      <c r="F147" s="120">
        <v>16</v>
      </c>
      <c r="G147" s="120">
        <v>0</v>
      </c>
      <c r="H147" s="120">
        <v>0</v>
      </c>
      <c r="I147" s="120">
        <v>25</v>
      </c>
      <c r="J147" s="249"/>
    </row>
    <row r="148" spans="1:17" x14ac:dyDescent="0.25">
      <c r="A148" s="157" t="s">
        <v>108</v>
      </c>
      <c r="B148" s="134">
        <f t="shared" si="36"/>
        <v>249</v>
      </c>
      <c r="C148" s="126">
        <f t="shared" si="37"/>
        <v>194</v>
      </c>
      <c r="D148" s="120">
        <v>147</v>
      </c>
      <c r="E148" s="120">
        <v>25</v>
      </c>
      <c r="F148" s="120">
        <v>22</v>
      </c>
      <c r="G148" s="120">
        <v>1</v>
      </c>
      <c r="H148" s="120">
        <v>0</v>
      </c>
      <c r="I148" s="120">
        <v>54</v>
      </c>
      <c r="J148" s="249"/>
    </row>
    <row r="149" spans="1:17" x14ac:dyDescent="0.25">
      <c r="A149" s="157" t="s">
        <v>109</v>
      </c>
      <c r="B149" s="134">
        <f t="shared" si="36"/>
        <v>209</v>
      </c>
      <c r="C149" s="126">
        <f t="shared" si="37"/>
        <v>175</v>
      </c>
      <c r="D149" s="120">
        <v>125</v>
      </c>
      <c r="E149" s="120">
        <v>27</v>
      </c>
      <c r="F149" s="120">
        <v>23</v>
      </c>
      <c r="G149" s="120">
        <v>0</v>
      </c>
      <c r="H149" s="120">
        <v>0</v>
      </c>
      <c r="I149" s="120">
        <v>34</v>
      </c>
      <c r="J149" s="249"/>
    </row>
    <row r="150" spans="1:17" x14ac:dyDescent="0.25">
      <c r="A150" s="157" t="s">
        <v>110</v>
      </c>
      <c r="B150" s="134">
        <f t="shared" si="36"/>
        <v>175</v>
      </c>
      <c r="C150" s="126">
        <f t="shared" si="37"/>
        <v>136</v>
      </c>
      <c r="D150" s="120">
        <v>104</v>
      </c>
      <c r="E150" s="120">
        <v>20</v>
      </c>
      <c r="F150" s="120">
        <v>12</v>
      </c>
      <c r="G150" s="120">
        <v>2</v>
      </c>
      <c r="H150" s="120">
        <v>0</v>
      </c>
      <c r="I150" s="120">
        <v>37</v>
      </c>
      <c r="J150" s="249"/>
    </row>
    <row r="151" spans="1:17" x14ac:dyDescent="0.25">
      <c r="A151" s="157" t="s">
        <v>111</v>
      </c>
      <c r="B151" s="134">
        <f t="shared" si="36"/>
        <v>19</v>
      </c>
      <c r="C151" s="126">
        <f t="shared" si="37"/>
        <v>15</v>
      </c>
      <c r="D151" s="120">
        <v>10</v>
      </c>
      <c r="E151" s="120">
        <v>3</v>
      </c>
      <c r="F151" s="120">
        <v>2</v>
      </c>
      <c r="G151" s="120">
        <v>0</v>
      </c>
      <c r="H151" s="120">
        <v>0</v>
      </c>
      <c r="I151" s="120">
        <v>4</v>
      </c>
      <c r="J151" s="249"/>
    </row>
    <row r="152" spans="1:17" x14ac:dyDescent="0.25">
      <c r="A152" s="158" t="s">
        <v>5</v>
      </c>
      <c r="B152" s="134">
        <f t="shared" si="36"/>
        <v>1709</v>
      </c>
      <c r="C152" s="134">
        <f t="shared" si="37"/>
        <v>1338</v>
      </c>
      <c r="D152" s="136">
        <f t="shared" ref="D152:I152" si="38">SUM(D144:D151)</f>
        <v>953</v>
      </c>
      <c r="E152" s="136">
        <f t="shared" si="38"/>
        <v>194</v>
      </c>
      <c r="F152" s="136">
        <f t="shared" si="38"/>
        <v>191</v>
      </c>
      <c r="G152" s="136">
        <f t="shared" si="38"/>
        <v>3</v>
      </c>
      <c r="H152" s="136">
        <f t="shared" si="38"/>
        <v>1</v>
      </c>
      <c r="I152" s="136">
        <f t="shared" si="38"/>
        <v>367</v>
      </c>
    </row>
    <row r="153" spans="1:17" ht="7.5" customHeight="1" x14ac:dyDescent="0.25"/>
    <row r="154" spans="1:17" ht="65.25" customHeight="1" x14ac:dyDescent="0.25">
      <c r="A154" s="138" t="s">
        <v>112</v>
      </c>
      <c r="B154" s="139" t="s">
        <v>1</v>
      </c>
      <c r="C154" s="139" t="s">
        <v>152</v>
      </c>
      <c r="D154" s="139" t="s">
        <v>152</v>
      </c>
      <c r="E154" s="139" t="s">
        <v>152</v>
      </c>
      <c r="F154" s="139" t="s">
        <v>152</v>
      </c>
      <c r="G154" s="139" t="s">
        <v>153</v>
      </c>
      <c r="H154" s="139" t="s">
        <v>767</v>
      </c>
      <c r="I154" s="139" t="s">
        <v>153</v>
      </c>
      <c r="J154" s="140" t="s">
        <v>3</v>
      </c>
      <c r="K154" s="156" t="s">
        <v>141</v>
      </c>
      <c r="L154" s="156" t="s">
        <v>142</v>
      </c>
      <c r="M154" s="149"/>
      <c r="N154" s="153"/>
      <c r="O154" s="1"/>
      <c r="P154" s="1"/>
      <c r="Q154" s="1"/>
    </row>
    <row r="155" spans="1:17" x14ac:dyDescent="0.25">
      <c r="A155" s="141" t="s">
        <v>4</v>
      </c>
      <c r="B155" s="142"/>
      <c r="C155" s="142" t="s">
        <v>5</v>
      </c>
      <c r="D155" s="142" t="s">
        <v>6</v>
      </c>
      <c r="E155" s="142" t="s">
        <v>9</v>
      </c>
      <c r="F155" s="142" t="s">
        <v>10</v>
      </c>
      <c r="G155" s="142" t="s">
        <v>5</v>
      </c>
      <c r="H155" s="142" t="s">
        <v>7</v>
      </c>
      <c r="I155" s="142" t="s">
        <v>8</v>
      </c>
      <c r="J155" s="142" t="s">
        <v>11</v>
      </c>
      <c r="K155" s="142"/>
      <c r="L155" s="142"/>
      <c r="M155" s="149"/>
      <c r="O155" s="1"/>
      <c r="P155" s="1"/>
      <c r="Q155" s="1"/>
    </row>
    <row r="156" spans="1:17" x14ac:dyDescent="0.25">
      <c r="A156" s="157" t="s">
        <v>113</v>
      </c>
      <c r="B156" s="134">
        <f t="shared" ref="B156:B161" si="39">SUM(C156+G156+J156+K156+L156)</f>
        <v>571</v>
      </c>
      <c r="C156" s="165">
        <f t="shared" ref="C156:C161" si="40">SUM(D156+E156+F156)</f>
        <v>90</v>
      </c>
      <c r="D156" s="120">
        <v>72</v>
      </c>
      <c r="E156" s="120">
        <v>11</v>
      </c>
      <c r="F156" s="120">
        <v>7</v>
      </c>
      <c r="G156" s="128">
        <f t="shared" ref="G156:G161" si="41">SUM(H156+I156)</f>
        <v>457</v>
      </c>
      <c r="H156" s="120">
        <v>367</v>
      </c>
      <c r="I156" s="120">
        <v>90</v>
      </c>
      <c r="J156" s="120">
        <v>0</v>
      </c>
      <c r="K156" s="120">
        <v>1</v>
      </c>
      <c r="L156" s="120">
        <v>23</v>
      </c>
      <c r="M156" s="249"/>
      <c r="O156" s="1"/>
      <c r="P156" s="1"/>
      <c r="Q156" s="1"/>
    </row>
    <row r="157" spans="1:17" x14ac:dyDescent="0.25">
      <c r="A157" s="157" t="s">
        <v>114</v>
      </c>
      <c r="B157" s="134">
        <f t="shared" si="39"/>
        <v>550</v>
      </c>
      <c r="C157" s="165">
        <f t="shared" si="40"/>
        <v>108</v>
      </c>
      <c r="D157" s="120">
        <v>92</v>
      </c>
      <c r="E157" s="120">
        <v>9</v>
      </c>
      <c r="F157" s="120">
        <v>7</v>
      </c>
      <c r="G157" s="128">
        <f t="shared" si="41"/>
        <v>413</v>
      </c>
      <c r="H157" s="120">
        <v>330</v>
      </c>
      <c r="I157" s="120">
        <v>83</v>
      </c>
      <c r="J157" s="120">
        <v>0</v>
      </c>
      <c r="K157" s="120">
        <v>4</v>
      </c>
      <c r="L157" s="120">
        <v>25</v>
      </c>
      <c r="M157" s="249"/>
      <c r="O157" s="1"/>
      <c r="P157" s="1"/>
      <c r="Q157" s="1"/>
    </row>
    <row r="158" spans="1:17" x14ac:dyDescent="0.25">
      <c r="A158" s="157" t="s">
        <v>115</v>
      </c>
      <c r="B158" s="134">
        <f t="shared" si="39"/>
        <v>437</v>
      </c>
      <c r="C158" s="165">
        <f t="shared" si="40"/>
        <v>137</v>
      </c>
      <c r="D158" s="120">
        <v>119</v>
      </c>
      <c r="E158" s="120">
        <v>9</v>
      </c>
      <c r="F158" s="120">
        <v>9</v>
      </c>
      <c r="G158" s="128">
        <f t="shared" si="41"/>
        <v>273</v>
      </c>
      <c r="H158" s="120">
        <v>236</v>
      </c>
      <c r="I158" s="120">
        <v>37</v>
      </c>
      <c r="J158" s="120">
        <v>0</v>
      </c>
      <c r="K158" s="120">
        <v>0</v>
      </c>
      <c r="L158" s="120">
        <v>27</v>
      </c>
      <c r="M158" s="249"/>
      <c r="O158" s="1"/>
      <c r="P158" s="1"/>
      <c r="Q158" s="1"/>
    </row>
    <row r="159" spans="1:17" x14ac:dyDescent="0.25">
      <c r="A159" s="157" t="s">
        <v>116</v>
      </c>
      <c r="B159" s="134">
        <f t="shared" si="39"/>
        <v>237</v>
      </c>
      <c r="C159" s="165">
        <f t="shared" si="40"/>
        <v>137</v>
      </c>
      <c r="D159" s="120">
        <v>112</v>
      </c>
      <c r="E159" s="120">
        <v>11</v>
      </c>
      <c r="F159" s="120">
        <v>14</v>
      </c>
      <c r="G159" s="128">
        <f t="shared" si="41"/>
        <v>91</v>
      </c>
      <c r="H159" s="120">
        <v>76</v>
      </c>
      <c r="I159" s="120">
        <v>15</v>
      </c>
      <c r="J159" s="120">
        <v>0</v>
      </c>
      <c r="K159" s="120">
        <v>1</v>
      </c>
      <c r="L159" s="120">
        <v>8</v>
      </c>
      <c r="M159" s="249"/>
      <c r="O159" s="1"/>
      <c r="P159" s="1"/>
      <c r="Q159" s="1"/>
    </row>
    <row r="160" spans="1:17" x14ac:dyDescent="0.25">
      <c r="A160" s="157" t="s">
        <v>117</v>
      </c>
      <c r="B160" s="134">
        <f t="shared" si="39"/>
        <v>242</v>
      </c>
      <c r="C160" s="165">
        <f t="shared" si="40"/>
        <v>114</v>
      </c>
      <c r="D160" s="120">
        <v>92</v>
      </c>
      <c r="E160" s="120">
        <v>14</v>
      </c>
      <c r="F160" s="120">
        <v>8</v>
      </c>
      <c r="G160" s="128">
        <f t="shared" si="41"/>
        <v>116</v>
      </c>
      <c r="H160" s="120">
        <v>90</v>
      </c>
      <c r="I160" s="120">
        <v>26</v>
      </c>
      <c r="J160" s="120">
        <v>0</v>
      </c>
      <c r="K160" s="120">
        <v>0</v>
      </c>
      <c r="L160" s="120">
        <v>12</v>
      </c>
      <c r="M160" s="249"/>
      <c r="O160" s="1"/>
      <c r="P160" s="1"/>
      <c r="Q160" s="1"/>
    </row>
    <row r="161" spans="1:17" x14ac:dyDescent="0.25">
      <c r="A161" s="158" t="s">
        <v>5</v>
      </c>
      <c r="B161" s="134">
        <f t="shared" si="39"/>
        <v>2037</v>
      </c>
      <c r="C161" s="134">
        <f t="shared" si="40"/>
        <v>586</v>
      </c>
      <c r="D161" s="136">
        <f>SUM(D156:D160)</f>
        <v>487</v>
      </c>
      <c r="E161" s="136">
        <f t="shared" ref="E161:F161" si="42">SUM(E156:E160)</f>
        <v>54</v>
      </c>
      <c r="F161" s="136">
        <f t="shared" si="42"/>
        <v>45</v>
      </c>
      <c r="G161" s="159">
        <f t="shared" si="41"/>
        <v>1350</v>
      </c>
      <c r="H161" s="136">
        <f t="shared" ref="H161:L161" si="43">SUM(H156:H160)</f>
        <v>1099</v>
      </c>
      <c r="I161" s="136">
        <f t="shared" si="43"/>
        <v>251</v>
      </c>
      <c r="J161" s="136">
        <f t="shared" si="43"/>
        <v>0</v>
      </c>
      <c r="K161" s="136">
        <f t="shared" si="43"/>
        <v>6</v>
      </c>
      <c r="L161" s="136">
        <f t="shared" si="43"/>
        <v>95</v>
      </c>
      <c r="M161" s="149"/>
      <c r="O161" s="1"/>
      <c r="P161" s="1"/>
      <c r="Q161" s="1"/>
    </row>
    <row r="162" spans="1:17" ht="5.25" customHeight="1" x14ac:dyDescent="0.25"/>
    <row r="163" spans="1:17" ht="62.25" customHeight="1" x14ac:dyDescent="0.25">
      <c r="A163" s="138" t="s">
        <v>118</v>
      </c>
      <c r="B163" s="139" t="s">
        <v>1</v>
      </c>
      <c r="C163" s="140" t="s">
        <v>119</v>
      </c>
      <c r="D163" s="140" t="s">
        <v>768</v>
      </c>
      <c r="E163" s="140" t="s">
        <v>119</v>
      </c>
      <c r="F163" s="140" t="s">
        <v>119</v>
      </c>
      <c r="G163" s="140" t="s">
        <v>3</v>
      </c>
      <c r="H163" s="156" t="s">
        <v>141</v>
      </c>
      <c r="I163" s="156" t="s">
        <v>142</v>
      </c>
      <c r="J163" s="149"/>
      <c r="K163" s="149"/>
      <c r="L163" s="149"/>
    </row>
    <row r="164" spans="1:17" x14ac:dyDescent="0.25">
      <c r="A164" s="141" t="s">
        <v>4</v>
      </c>
      <c r="B164" s="142"/>
      <c r="C164" s="142" t="s">
        <v>5</v>
      </c>
      <c r="D164" s="142" t="s">
        <v>7</v>
      </c>
      <c r="E164" s="142" t="s">
        <v>8</v>
      </c>
      <c r="F164" s="142" t="s">
        <v>10</v>
      </c>
      <c r="G164" s="142" t="s">
        <v>11</v>
      </c>
      <c r="H164" s="142"/>
      <c r="I164" s="142"/>
      <c r="J164" s="149"/>
      <c r="K164" s="149"/>
      <c r="L164" s="149"/>
    </row>
    <row r="165" spans="1:17" x14ac:dyDescent="0.25">
      <c r="A165" s="157" t="s">
        <v>120</v>
      </c>
      <c r="B165" s="134">
        <f>SUM(C165+G165+H165+I165)</f>
        <v>215</v>
      </c>
      <c r="C165" s="126">
        <f>SUM(D165+E165+F165)</f>
        <v>187</v>
      </c>
      <c r="D165" s="120">
        <v>145</v>
      </c>
      <c r="E165" s="120">
        <v>29</v>
      </c>
      <c r="F165" s="120">
        <v>13</v>
      </c>
      <c r="G165" s="120">
        <v>1</v>
      </c>
      <c r="H165" s="120">
        <v>0</v>
      </c>
      <c r="I165" s="120">
        <v>27</v>
      </c>
      <c r="J165" s="249"/>
      <c r="K165" s="150"/>
      <c r="L165" s="149"/>
    </row>
    <row r="166" spans="1:17" x14ac:dyDescent="0.25">
      <c r="A166" s="157" t="s">
        <v>121</v>
      </c>
      <c r="B166" s="134">
        <f t="shared" ref="B166:B171" si="44">SUM(C166+G166+H166+I166)</f>
        <v>302</v>
      </c>
      <c r="C166" s="126">
        <f t="shared" ref="C166:C171" si="45">SUM(D166+E166+F166)</f>
        <v>248</v>
      </c>
      <c r="D166" s="120">
        <v>183</v>
      </c>
      <c r="E166" s="120">
        <v>43</v>
      </c>
      <c r="F166" s="120">
        <v>22</v>
      </c>
      <c r="G166" s="120">
        <v>0</v>
      </c>
      <c r="H166" s="120">
        <v>0</v>
      </c>
      <c r="I166" s="120">
        <v>54</v>
      </c>
      <c r="J166" s="249"/>
      <c r="K166" s="150"/>
      <c r="L166" s="149"/>
    </row>
    <row r="167" spans="1:17" x14ac:dyDescent="0.25">
      <c r="A167" s="157" t="s">
        <v>122</v>
      </c>
      <c r="B167" s="134">
        <f t="shared" si="44"/>
        <v>294</v>
      </c>
      <c r="C167" s="126">
        <f t="shared" si="45"/>
        <v>263</v>
      </c>
      <c r="D167" s="120">
        <v>215</v>
      </c>
      <c r="E167" s="120">
        <v>36</v>
      </c>
      <c r="F167" s="120">
        <v>12</v>
      </c>
      <c r="G167" s="120">
        <v>2</v>
      </c>
      <c r="H167" s="120">
        <v>0</v>
      </c>
      <c r="I167" s="120">
        <v>29</v>
      </c>
      <c r="J167" s="249"/>
      <c r="K167" s="150"/>
      <c r="L167" s="149"/>
    </row>
    <row r="168" spans="1:17" x14ac:dyDescent="0.25">
      <c r="A168" s="157" t="s">
        <v>123</v>
      </c>
      <c r="B168" s="134">
        <f t="shared" si="44"/>
        <v>153</v>
      </c>
      <c r="C168" s="126">
        <f t="shared" si="45"/>
        <v>137</v>
      </c>
      <c r="D168" s="120">
        <v>108</v>
      </c>
      <c r="E168" s="120">
        <v>22</v>
      </c>
      <c r="F168" s="120">
        <v>7</v>
      </c>
      <c r="G168" s="120">
        <v>0</v>
      </c>
      <c r="H168" s="120">
        <v>0</v>
      </c>
      <c r="I168" s="120">
        <v>16</v>
      </c>
      <c r="J168" s="249"/>
      <c r="K168" s="150"/>
      <c r="L168" s="149"/>
    </row>
    <row r="169" spans="1:17" x14ac:dyDescent="0.25">
      <c r="A169" s="157" t="s">
        <v>124</v>
      </c>
      <c r="B169" s="134">
        <f t="shared" si="44"/>
        <v>320</v>
      </c>
      <c r="C169" s="126">
        <f t="shared" si="45"/>
        <v>271</v>
      </c>
      <c r="D169" s="120">
        <v>219</v>
      </c>
      <c r="E169" s="120">
        <v>33</v>
      </c>
      <c r="F169" s="120">
        <v>19</v>
      </c>
      <c r="G169" s="120">
        <v>0</v>
      </c>
      <c r="H169" s="120">
        <v>0</v>
      </c>
      <c r="I169" s="120">
        <v>49</v>
      </c>
      <c r="J169" s="249"/>
      <c r="K169" s="150"/>
      <c r="L169" s="149"/>
    </row>
    <row r="170" spans="1:17" x14ac:dyDescent="0.25">
      <c r="A170" s="157" t="s">
        <v>125</v>
      </c>
      <c r="B170" s="134">
        <f t="shared" si="44"/>
        <v>122</v>
      </c>
      <c r="C170" s="126">
        <f t="shared" si="45"/>
        <v>104</v>
      </c>
      <c r="D170" s="120">
        <v>84</v>
      </c>
      <c r="E170" s="120">
        <v>13</v>
      </c>
      <c r="F170" s="120">
        <v>7</v>
      </c>
      <c r="G170" s="120">
        <v>0</v>
      </c>
      <c r="H170" s="120">
        <v>0</v>
      </c>
      <c r="I170" s="120">
        <v>18</v>
      </c>
      <c r="J170" s="249"/>
      <c r="K170" s="150"/>
      <c r="L170" s="149"/>
    </row>
    <row r="171" spans="1:17" x14ac:dyDescent="0.25">
      <c r="A171" s="158" t="s">
        <v>5</v>
      </c>
      <c r="B171" s="134">
        <f t="shared" si="44"/>
        <v>1406</v>
      </c>
      <c r="C171" s="134">
        <f t="shared" si="45"/>
        <v>1210</v>
      </c>
      <c r="D171" s="136">
        <f t="shared" ref="D171:I171" si="46">SUM(D165:D170)</f>
        <v>954</v>
      </c>
      <c r="E171" s="136">
        <f t="shared" si="46"/>
        <v>176</v>
      </c>
      <c r="F171" s="136">
        <f t="shared" si="46"/>
        <v>80</v>
      </c>
      <c r="G171" s="136">
        <f t="shared" si="46"/>
        <v>3</v>
      </c>
      <c r="H171" s="136">
        <f t="shared" si="46"/>
        <v>0</v>
      </c>
      <c r="I171" s="136">
        <f t="shared" si="46"/>
        <v>193</v>
      </c>
      <c r="J171" s="149"/>
      <c r="K171" s="149"/>
      <c r="L171" s="149"/>
    </row>
    <row r="172" spans="1:17" ht="6.75" customHeight="1" x14ac:dyDescent="0.25"/>
    <row r="173" spans="1:17" ht="62.25" customHeight="1" x14ac:dyDescent="0.25">
      <c r="A173" s="138" t="s">
        <v>126</v>
      </c>
      <c r="B173" s="139" t="s">
        <v>1</v>
      </c>
      <c r="C173" s="139" t="s">
        <v>154</v>
      </c>
      <c r="D173" s="139" t="s">
        <v>154</v>
      </c>
      <c r="E173" s="139" t="s">
        <v>154</v>
      </c>
      <c r="F173" s="139" t="s">
        <v>154</v>
      </c>
      <c r="G173" s="139" t="s">
        <v>154</v>
      </c>
      <c r="H173" s="139" t="s">
        <v>127</v>
      </c>
      <c r="I173" s="139" t="s">
        <v>769</v>
      </c>
      <c r="J173" s="139" t="s">
        <v>127</v>
      </c>
      <c r="K173" s="140" t="s">
        <v>3</v>
      </c>
      <c r="L173" s="156" t="s">
        <v>141</v>
      </c>
      <c r="M173" s="156" t="s">
        <v>142</v>
      </c>
      <c r="O173" s="4"/>
      <c r="P173" s="1"/>
      <c r="Q173" s="1"/>
    </row>
    <row r="174" spans="1:17" x14ac:dyDescent="0.25">
      <c r="A174" s="141" t="s">
        <v>4</v>
      </c>
      <c r="B174" s="142"/>
      <c r="C174" s="142" t="s">
        <v>5</v>
      </c>
      <c r="D174" s="142" t="s">
        <v>6</v>
      </c>
      <c r="E174" s="142" t="s">
        <v>9</v>
      </c>
      <c r="F174" s="142" t="s">
        <v>10</v>
      </c>
      <c r="G174" s="142" t="s">
        <v>23</v>
      </c>
      <c r="H174" s="142" t="s">
        <v>5</v>
      </c>
      <c r="I174" s="142" t="s">
        <v>7</v>
      </c>
      <c r="J174" s="142" t="s">
        <v>8</v>
      </c>
      <c r="K174" s="142" t="s">
        <v>11</v>
      </c>
      <c r="L174" s="142"/>
      <c r="M174" s="142"/>
      <c r="O174" s="1"/>
      <c r="P174" s="1"/>
      <c r="Q174" s="1"/>
    </row>
    <row r="175" spans="1:17" x14ac:dyDescent="0.25">
      <c r="A175" s="157" t="s">
        <v>128</v>
      </c>
      <c r="B175" s="134">
        <f>SUM(C175+H175+K175+L175+M175)</f>
        <v>426</v>
      </c>
      <c r="C175" s="132">
        <f>SUM(D175+E175+F175+G175)</f>
        <v>168</v>
      </c>
      <c r="D175" s="120">
        <v>142</v>
      </c>
      <c r="E175" s="120">
        <v>10</v>
      </c>
      <c r="F175" s="120">
        <v>12</v>
      </c>
      <c r="G175" s="120">
        <v>4</v>
      </c>
      <c r="H175" s="128">
        <f>SUM(I175+J175)</f>
        <v>233</v>
      </c>
      <c r="I175" s="120">
        <v>191</v>
      </c>
      <c r="J175" s="120">
        <v>42</v>
      </c>
      <c r="K175" s="120">
        <v>2</v>
      </c>
      <c r="L175" s="120">
        <v>1</v>
      </c>
      <c r="M175" s="120">
        <v>22</v>
      </c>
      <c r="N175" s="249"/>
      <c r="O175" s="1"/>
      <c r="P175" s="1"/>
      <c r="Q175" s="1"/>
    </row>
    <row r="176" spans="1:17" x14ac:dyDescent="0.25">
      <c r="A176" s="157" t="s">
        <v>129</v>
      </c>
      <c r="B176" s="134">
        <f t="shared" ref="B176:B181" si="47">SUM(C176+H176+K176+L176+M176)</f>
        <v>303</v>
      </c>
      <c r="C176" s="132">
        <f t="shared" ref="C176:C181" si="48">SUM(D176+E176+F176+G176)</f>
        <v>98</v>
      </c>
      <c r="D176" s="120">
        <v>84</v>
      </c>
      <c r="E176" s="120">
        <v>7</v>
      </c>
      <c r="F176" s="120">
        <v>5</v>
      </c>
      <c r="G176" s="120">
        <v>2</v>
      </c>
      <c r="H176" s="128">
        <f t="shared" ref="H176:H181" si="49">SUM(I176+J176)</f>
        <v>185</v>
      </c>
      <c r="I176" s="120">
        <v>153</v>
      </c>
      <c r="J176" s="120">
        <v>32</v>
      </c>
      <c r="K176" s="120">
        <v>2</v>
      </c>
      <c r="L176" s="120">
        <v>2</v>
      </c>
      <c r="M176" s="120">
        <v>16</v>
      </c>
      <c r="N176" s="249"/>
      <c r="O176" s="71"/>
      <c r="P176" s="1"/>
      <c r="Q176" s="1"/>
    </row>
    <row r="177" spans="1:17" x14ac:dyDescent="0.25">
      <c r="A177" s="157" t="s">
        <v>130</v>
      </c>
      <c r="B177" s="134">
        <f t="shared" si="47"/>
        <v>330</v>
      </c>
      <c r="C177" s="132">
        <f t="shared" si="48"/>
        <v>146</v>
      </c>
      <c r="D177" s="120">
        <v>129</v>
      </c>
      <c r="E177" s="120">
        <v>9</v>
      </c>
      <c r="F177" s="120">
        <v>6</v>
      </c>
      <c r="G177" s="120">
        <v>2</v>
      </c>
      <c r="H177" s="128">
        <f t="shared" si="49"/>
        <v>172</v>
      </c>
      <c r="I177" s="120">
        <v>141</v>
      </c>
      <c r="J177" s="120">
        <v>31</v>
      </c>
      <c r="K177" s="120">
        <v>0</v>
      </c>
      <c r="L177" s="120">
        <v>0</v>
      </c>
      <c r="M177" s="120">
        <v>12</v>
      </c>
      <c r="N177" s="249"/>
      <c r="O177" s="71"/>
      <c r="P177" s="1"/>
      <c r="Q177" s="1"/>
    </row>
    <row r="178" spans="1:17" x14ac:dyDescent="0.25">
      <c r="A178" s="157" t="s">
        <v>131</v>
      </c>
      <c r="B178" s="134">
        <f t="shared" si="47"/>
        <v>247</v>
      </c>
      <c r="C178" s="132">
        <f t="shared" si="48"/>
        <v>53</v>
      </c>
      <c r="D178" s="120">
        <v>45</v>
      </c>
      <c r="E178" s="120">
        <v>4</v>
      </c>
      <c r="F178" s="120">
        <v>4</v>
      </c>
      <c r="G178" s="120">
        <v>0</v>
      </c>
      <c r="H178" s="128">
        <f t="shared" si="49"/>
        <v>185</v>
      </c>
      <c r="I178" s="120">
        <v>171</v>
      </c>
      <c r="J178" s="120">
        <v>14</v>
      </c>
      <c r="K178" s="120">
        <v>0</v>
      </c>
      <c r="L178" s="120">
        <v>1</v>
      </c>
      <c r="M178" s="120">
        <v>8</v>
      </c>
      <c r="N178" s="249"/>
      <c r="O178" s="71"/>
      <c r="P178" s="1"/>
      <c r="Q178" s="1"/>
    </row>
    <row r="179" spans="1:17" x14ac:dyDescent="0.25">
      <c r="A179" s="157" t="s">
        <v>132</v>
      </c>
      <c r="B179" s="134">
        <f t="shared" si="47"/>
        <v>123</v>
      </c>
      <c r="C179" s="132">
        <f t="shared" si="48"/>
        <v>31</v>
      </c>
      <c r="D179" s="120">
        <v>27</v>
      </c>
      <c r="E179" s="120">
        <v>3</v>
      </c>
      <c r="F179" s="120">
        <v>0</v>
      </c>
      <c r="G179" s="120">
        <v>1</v>
      </c>
      <c r="H179" s="128">
        <f t="shared" si="49"/>
        <v>86</v>
      </c>
      <c r="I179" s="120">
        <v>68</v>
      </c>
      <c r="J179" s="120">
        <v>18</v>
      </c>
      <c r="K179" s="120">
        <v>0</v>
      </c>
      <c r="L179" s="120">
        <v>0</v>
      </c>
      <c r="M179" s="120">
        <v>6</v>
      </c>
      <c r="N179" s="249"/>
      <c r="O179" s="71"/>
      <c r="P179" s="1"/>
      <c r="Q179" s="1"/>
    </row>
    <row r="180" spans="1:17" x14ac:dyDescent="0.25">
      <c r="A180" s="157" t="s">
        <v>314</v>
      </c>
      <c r="B180" s="134">
        <f t="shared" si="47"/>
        <v>202</v>
      </c>
      <c r="C180" s="132">
        <f t="shared" si="48"/>
        <v>55</v>
      </c>
      <c r="D180" s="120">
        <v>44</v>
      </c>
      <c r="E180" s="120">
        <v>7</v>
      </c>
      <c r="F180" s="120">
        <v>4</v>
      </c>
      <c r="G180" s="120">
        <v>0</v>
      </c>
      <c r="H180" s="128">
        <f t="shared" si="49"/>
        <v>138</v>
      </c>
      <c r="I180" s="120">
        <v>109</v>
      </c>
      <c r="J180" s="120">
        <v>29</v>
      </c>
      <c r="K180" s="120">
        <v>1</v>
      </c>
      <c r="L180" s="120">
        <v>1</v>
      </c>
      <c r="M180" s="120">
        <v>7</v>
      </c>
      <c r="N180" s="249"/>
      <c r="O180" s="71"/>
      <c r="P180" s="1"/>
      <c r="Q180" s="1"/>
    </row>
    <row r="181" spans="1:17" x14ac:dyDescent="0.25">
      <c r="A181" s="158" t="s">
        <v>5</v>
      </c>
      <c r="B181" s="134">
        <f t="shared" si="47"/>
        <v>1631</v>
      </c>
      <c r="C181" s="134">
        <f t="shared" si="48"/>
        <v>551</v>
      </c>
      <c r="D181" s="136">
        <f>SUM(D175:D180)</f>
        <v>471</v>
      </c>
      <c r="E181" s="136">
        <f>SUM(E175:E180)</f>
        <v>40</v>
      </c>
      <c r="F181" s="136">
        <f>SUM(F175:F180)</f>
        <v>31</v>
      </c>
      <c r="G181" s="136">
        <f>SUM(G175:G180)</f>
        <v>9</v>
      </c>
      <c r="H181" s="159">
        <f t="shared" si="49"/>
        <v>999</v>
      </c>
      <c r="I181" s="136">
        <f>SUM(I175:I180)</f>
        <v>833</v>
      </c>
      <c r="J181" s="136">
        <f>SUM(J175:J180)</f>
        <v>166</v>
      </c>
      <c r="K181" s="136">
        <f>SUM(K175:K180)</f>
        <v>5</v>
      </c>
      <c r="L181" s="136">
        <f>SUM(L175:L180)</f>
        <v>5</v>
      </c>
      <c r="M181" s="136">
        <f>SUM(M175:M180)</f>
        <v>71</v>
      </c>
    </row>
    <row r="182" spans="1:17" s="71" customFormat="1" ht="7.5" customHeight="1" x14ac:dyDescent="0.25">
      <c r="A182" s="137"/>
      <c r="B182" s="137"/>
      <c r="C182" s="137"/>
      <c r="D182" s="137"/>
      <c r="E182" s="137"/>
      <c r="F182" s="137"/>
      <c r="G182" s="137"/>
      <c r="H182" s="137"/>
      <c r="I182" s="137"/>
      <c r="J182" s="137"/>
      <c r="K182" s="137"/>
      <c r="L182" s="137"/>
      <c r="M182" s="137"/>
      <c r="N182" s="137"/>
    </row>
    <row r="183" spans="1:17" s="71" customFormat="1" ht="0.75" hidden="1" customHeight="1" x14ac:dyDescent="0.25">
      <c r="A183" s="137"/>
      <c r="B183" s="137"/>
      <c r="C183" s="137"/>
      <c r="D183" s="137"/>
      <c r="E183" s="137"/>
      <c r="F183" s="137"/>
      <c r="G183" s="137"/>
      <c r="H183" s="137"/>
      <c r="I183" s="137"/>
      <c r="J183" s="137"/>
      <c r="K183" s="137"/>
      <c r="L183" s="137"/>
      <c r="M183" s="137"/>
      <c r="N183" s="137"/>
    </row>
    <row r="184" spans="1:17" ht="36.75" hidden="1" customHeight="1" x14ac:dyDescent="0.25">
      <c r="N184" s="150"/>
      <c r="O184" s="2"/>
      <c r="P184" s="2"/>
    </row>
    <row r="185" spans="1:17" ht="84.75" customHeight="1" x14ac:dyDescent="0.25">
      <c r="A185" s="138" t="s">
        <v>133</v>
      </c>
      <c r="B185" s="139" t="s">
        <v>1</v>
      </c>
      <c r="C185" s="139" t="s">
        <v>155</v>
      </c>
      <c r="D185" s="140" t="s">
        <v>155</v>
      </c>
      <c r="E185" s="140" t="s">
        <v>155</v>
      </c>
      <c r="F185" s="140" t="s">
        <v>134</v>
      </c>
      <c r="G185" s="140" t="s">
        <v>770</v>
      </c>
      <c r="H185" s="140" t="s">
        <v>134</v>
      </c>
      <c r="I185" s="140" t="s">
        <v>134</v>
      </c>
      <c r="J185" s="140" t="s">
        <v>3</v>
      </c>
      <c r="K185" s="140" t="s">
        <v>141</v>
      </c>
      <c r="L185" s="140" t="s">
        <v>142</v>
      </c>
      <c r="M185" s="149"/>
      <c r="N185" s="149"/>
      <c r="O185" s="2"/>
      <c r="P185" s="2"/>
    </row>
    <row r="186" spans="1:17" x14ac:dyDescent="0.25">
      <c r="A186" s="141" t="s">
        <v>4</v>
      </c>
      <c r="B186" s="142"/>
      <c r="C186" s="142" t="s">
        <v>5</v>
      </c>
      <c r="D186" s="142" t="s">
        <v>6</v>
      </c>
      <c r="E186" s="142" t="s">
        <v>23</v>
      </c>
      <c r="F186" s="142" t="s">
        <v>5</v>
      </c>
      <c r="G186" s="142" t="s">
        <v>7</v>
      </c>
      <c r="H186" s="142" t="s">
        <v>8</v>
      </c>
      <c r="I186" s="142" t="s">
        <v>10</v>
      </c>
      <c r="J186" s="142" t="s">
        <v>11</v>
      </c>
      <c r="K186" s="142"/>
      <c r="L186" s="142"/>
      <c r="M186" s="149"/>
      <c r="O186" s="1"/>
      <c r="P186" s="1"/>
    </row>
    <row r="187" spans="1:17" x14ac:dyDescent="0.25">
      <c r="A187" s="157" t="s">
        <v>135</v>
      </c>
      <c r="B187" s="134">
        <f t="shared" ref="B187:B192" si="50">SUM(C187+F187+J187+K187+L187)</f>
        <v>217</v>
      </c>
      <c r="C187" s="165">
        <f t="shared" ref="C187:C192" si="51">SUM(D187+E187)</f>
        <v>118</v>
      </c>
      <c r="D187" s="120">
        <v>112</v>
      </c>
      <c r="E187" s="120">
        <v>6</v>
      </c>
      <c r="F187" s="128">
        <f t="shared" ref="F187:F192" si="52">SUM(G187+H187+I187)</f>
        <v>89</v>
      </c>
      <c r="G187" s="120">
        <v>69</v>
      </c>
      <c r="H187" s="120">
        <v>16</v>
      </c>
      <c r="I187" s="120">
        <v>4</v>
      </c>
      <c r="J187" s="120">
        <v>1</v>
      </c>
      <c r="K187" s="120">
        <v>3</v>
      </c>
      <c r="L187" s="120">
        <v>6</v>
      </c>
      <c r="M187" s="249"/>
      <c r="O187" s="1"/>
      <c r="P187" s="1"/>
    </row>
    <row r="188" spans="1:17" x14ac:dyDescent="0.25">
      <c r="A188" s="157" t="s">
        <v>136</v>
      </c>
      <c r="B188" s="134">
        <f t="shared" si="50"/>
        <v>191</v>
      </c>
      <c r="C188" s="165">
        <f t="shared" si="51"/>
        <v>100</v>
      </c>
      <c r="D188" s="120">
        <v>92</v>
      </c>
      <c r="E188" s="120">
        <v>8</v>
      </c>
      <c r="F188" s="128">
        <f t="shared" si="52"/>
        <v>85</v>
      </c>
      <c r="G188" s="120">
        <v>62</v>
      </c>
      <c r="H188" s="120">
        <v>20</v>
      </c>
      <c r="I188" s="120">
        <v>3</v>
      </c>
      <c r="J188" s="120">
        <v>0</v>
      </c>
      <c r="K188" s="120">
        <v>0</v>
      </c>
      <c r="L188" s="120">
        <v>6</v>
      </c>
      <c r="M188" s="249"/>
      <c r="O188" s="1"/>
      <c r="P188" s="1"/>
    </row>
    <row r="189" spans="1:17" x14ac:dyDescent="0.25">
      <c r="A189" s="157" t="s">
        <v>137</v>
      </c>
      <c r="B189" s="134">
        <f t="shared" si="50"/>
        <v>441</v>
      </c>
      <c r="C189" s="165">
        <f t="shared" si="51"/>
        <v>160</v>
      </c>
      <c r="D189" s="120">
        <v>146</v>
      </c>
      <c r="E189" s="120">
        <v>14</v>
      </c>
      <c r="F189" s="128">
        <f t="shared" si="52"/>
        <v>262</v>
      </c>
      <c r="G189" s="120">
        <v>206</v>
      </c>
      <c r="H189" s="120">
        <v>43</v>
      </c>
      <c r="I189" s="120">
        <v>13</v>
      </c>
      <c r="J189" s="120">
        <v>0</v>
      </c>
      <c r="K189" s="120">
        <v>0</v>
      </c>
      <c r="L189" s="120">
        <v>19</v>
      </c>
      <c r="M189" s="249"/>
      <c r="O189" s="1"/>
      <c r="P189" s="1"/>
    </row>
    <row r="190" spans="1:17" x14ac:dyDescent="0.25">
      <c r="A190" s="157" t="s">
        <v>138</v>
      </c>
      <c r="B190" s="134">
        <f t="shared" si="50"/>
        <v>356</v>
      </c>
      <c r="C190" s="165">
        <f t="shared" si="51"/>
        <v>99</v>
      </c>
      <c r="D190" s="120">
        <v>93</v>
      </c>
      <c r="E190" s="120">
        <v>6</v>
      </c>
      <c r="F190" s="128">
        <f t="shared" si="52"/>
        <v>237</v>
      </c>
      <c r="G190" s="120">
        <v>197</v>
      </c>
      <c r="H190" s="120">
        <v>31</v>
      </c>
      <c r="I190" s="120">
        <v>9</v>
      </c>
      <c r="J190" s="120">
        <v>0</v>
      </c>
      <c r="K190" s="120">
        <v>1</v>
      </c>
      <c r="L190" s="120">
        <v>19</v>
      </c>
      <c r="M190" s="249"/>
      <c r="O190" s="1"/>
      <c r="P190" s="1"/>
    </row>
    <row r="191" spans="1:17" x14ac:dyDescent="0.25">
      <c r="A191" s="157" t="s">
        <v>139</v>
      </c>
      <c r="B191" s="134">
        <f t="shared" si="50"/>
        <v>403</v>
      </c>
      <c r="C191" s="165">
        <f t="shared" si="51"/>
        <v>142</v>
      </c>
      <c r="D191" s="120">
        <v>135</v>
      </c>
      <c r="E191" s="120">
        <v>7</v>
      </c>
      <c r="F191" s="128">
        <f t="shared" si="52"/>
        <v>237</v>
      </c>
      <c r="G191" s="120">
        <v>195</v>
      </c>
      <c r="H191" s="120">
        <v>28</v>
      </c>
      <c r="I191" s="120">
        <v>14</v>
      </c>
      <c r="J191" s="120">
        <v>0</v>
      </c>
      <c r="K191" s="120">
        <v>3</v>
      </c>
      <c r="L191" s="120">
        <v>21</v>
      </c>
      <c r="M191" s="249"/>
      <c r="O191" s="1"/>
      <c r="P191" s="1"/>
    </row>
    <row r="192" spans="1:17" x14ac:dyDescent="0.25">
      <c r="A192" s="158" t="s">
        <v>5</v>
      </c>
      <c r="B192" s="134">
        <f t="shared" si="50"/>
        <v>1608</v>
      </c>
      <c r="C192" s="134">
        <f t="shared" si="51"/>
        <v>619</v>
      </c>
      <c r="D192" s="136">
        <f>SUM(D187:D191)</f>
        <v>578</v>
      </c>
      <c r="E192" s="136">
        <f>SUM(E187:E191)</f>
        <v>41</v>
      </c>
      <c r="F192" s="159">
        <f t="shared" si="52"/>
        <v>910</v>
      </c>
      <c r="G192" s="136">
        <f t="shared" ref="G192:L192" si="53">SUM(G187:G191)</f>
        <v>729</v>
      </c>
      <c r="H192" s="136">
        <f t="shared" si="53"/>
        <v>138</v>
      </c>
      <c r="I192" s="136">
        <f t="shared" si="53"/>
        <v>43</v>
      </c>
      <c r="J192" s="136">
        <f t="shared" si="53"/>
        <v>1</v>
      </c>
      <c r="K192" s="136">
        <f t="shared" si="53"/>
        <v>7</v>
      </c>
      <c r="L192" s="136">
        <f t="shared" si="53"/>
        <v>71</v>
      </c>
    </row>
  </sheetData>
  <pageMargins left="0.7" right="0.7" top="1.0520833333333333" bottom="0.75" header="0.3" footer="0.3"/>
  <pageSetup paperSize="5" orientation="portrait" r:id="rId1"/>
  <headerFooter>
    <oddHeader>&amp;C&amp;"-,Bold"&amp;16 2017 General Election
November 7, 2017</oddHeader>
  </headerFooter>
  <ignoredErrors>
    <ignoredError sqref="E6:E12" formulaRange="1"/>
    <ignoredError sqref="E13 H18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30"/>
  <sheetViews>
    <sheetView view="pageLayout" topLeftCell="A118" zoomScaleNormal="100" workbookViewId="0">
      <selection activeCell="M105" sqref="M105"/>
    </sheetView>
  </sheetViews>
  <sheetFormatPr defaultRowHeight="15" x14ac:dyDescent="0.25"/>
  <cols>
    <col min="1" max="1" width="16.5703125" style="71" bestFit="1" customWidth="1"/>
    <col min="2" max="15" width="5.140625" style="71" customWidth="1"/>
  </cols>
  <sheetData>
    <row r="2" spans="1:17" ht="1.5" customHeight="1" x14ac:dyDescent="0.25"/>
    <row r="3" spans="1:17" ht="81.75" customHeight="1" x14ac:dyDescent="0.25">
      <c r="A3" s="138" t="s">
        <v>156</v>
      </c>
      <c r="B3" s="139" t="s">
        <v>1</v>
      </c>
      <c r="C3" s="140" t="s">
        <v>176</v>
      </c>
      <c r="D3" s="140" t="s">
        <v>771</v>
      </c>
      <c r="E3" s="140" t="s">
        <v>176</v>
      </c>
      <c r="F3" s="140" t="s">
        <v>177</v>
      </c>
      <c r="G3" s="140" t="s">
        <v>177</v>
      </c>
      <c r="H3" s="140" t="s">
        <v>177</v>
      </c>
      <c r="I3" s="140" t="s">
        <v>177</v>
      </c>
      <c r="J3" s="140" t="s">
        <v>178</v>
      </c>
      <c r="K3" s="140" t="s">
        <v>178</v>
      </c>
      <c r="L3" s="140" t="s">
        <v>178</v>
      </c>
      <c r="M3" s="140" t="s">
        <v>3</v>
      </c>
      <c r="N3" s="140" t="s">
        <v>141</v>
      </c>
      <c r="O3" s="140" t="s">
        <v>142</v>
      </c>
      <c r="P3" s="5"/>
      <c r="Q3" s="5"/>
    </row>
    <row r="4" spans="1:17" x14ac:dyDescent="0.25">
      <c r="A4" s="141" t="s">
        <v>4</v>
      </c>
      <c r="B4" s="142"/>
      <c r="C4" s="142" t="s">
        <v>5</v>
      </c>
      <c r="D4" s="142" t="s">
        <v>22</v>
      </c>
      <c r="E4" s="142" t="s">
        <v>9</v>
      </c>
      <c r="F4" s="142" t="s">
        <v>5</v>
      </c>
      <c r="G4" s="142" t="s">
        <v>7</v>
      </c>
      <c r="H4" s="142" t="s">
        <v>8</v>
      </c>
      <c r="I4" s="142" t="s">
        <v>10</v>
      </c>
      <c r="J4" s="142" t="s">
        <v>5</v>
      </c>
      <c r="K4" s="142" t="s">
        <v>179</v>
      </c>
      <c r="L4" s="142" t="s">
        <v>23</v>
      </c>
      <c r="M4" s="142" t="s">
        <v>11</v>
      </c>
      <c r="N4" s="142"/>
      <c r="O4" s="142"/>
      <c r="P4" s="5"/>
      <c r="Q4" s="5"/>
    </row>
    <row r="5" spans="1:17" x14ac:dyDescent="0.25">
      <c r="A5" s="172" t="s">
        <v>157</v>
      </c>
      <c r="B5" s="134">
        <f>SUM(C5+F5+J5+M5+N5+O5)</f>
        <v>87</v>
      </c>
      <c r="C5" s="165">
        <f>SUM(D5+E5)</f>
        <v>50</v>
      </c>
      <c r="D5" s="120">
        <v>46</v>
      </c>
      <c r="E5" s="120">
        <v>4</v>
      </c>
      <c r="F5" s="128">
        <f>SUM(G5+H5+I5)</f>
        <v>24</v>
      </c>
      <c r="G5" s="120">
        <v>16</v>
      </c>
      <c r="H5" s="120">
        <v>4</v>
      </c>
      <c r="I5" s="120">
        <v>4</v>
      </c>
      <c r="J5" s="128">
        <f>SUM(K5+L5)</f>
        <v>8</v>
      </c>
      <c r="K5" s="120">
        <v>5</v>
      </c>
      <c r="L5" s="120">
        <v>3</v>
      </c>
      <c r="M5" s="120">
        <v>1</v>
      </c>
      <c r="N5" s="120">
        <v>0</v>
      </c>
      <c r="O5" s="120">
        <v>4</v>
      </c>
      <c r="P5" s="249"/>
      <c r="Q5" s="8"/>
    </row>
    <row r="6" spans="1:17" x14ac:dyDescent="0.25">
      <c r="A6" s="172" t="s">
        <v>25</v>
      </c>
      <c r="B6" s="134">
        <f t="shared" ref="B6:B17" si="0">SUM(C6+F6+J6+M6+N6+O6)</f>
        <v>252</v>
      </c>
      <c r="C6" s="165">
        <f t="shared" ref="C6:C17" si="1">SUM(D6+E6)</f>
        <v>155</v>
      </c>
      <c r="D6" s="120">
        <v>142</v>
      </c>
      <c r="E6" s="120">
        <v>13</v>
      </c>
      <c r="F6" s="128">
        <f t="shared" ref="F6:F17" si="2">SUM(G6+H6+I6)</f>
        <v>75</v>
      </c>
      <c r="G6" s="120">
        <v>57</v>
      </c>
      <c r="H6" s="120">
        <v>12</v>
      </c>
      <c r="I6" s="120">
        <v>6</v>
      </c>
      <c r="J6" s="128">
        <f t="shared" ref="J6:J17" si="3">SUM(K6+L6)</f>
        <v>18</v>
      </c>
      <c r="K6" s="120">
        <v>16</v>
      </c>
      <c r="L6" s="120">
        <v>2</v>
      </c>
      <c r="M6" s="120">
        <v>0</v>
      </c>
      <c r="N6" s="120">
        <v>0</v>
      </c>
      <c r="O6" s="120">
        <v>4</v>
      </c>
      <c r="P6" s="249"/>
      <c r="Q6" s="8"/>
    </row>
    <row r="7" spans="1:17" x14ac:dyDescent="0.25">
      <c r="A7" s="172" t="s">
        <v>26</v>
      </c>
      <c r="B7" s="134">
        <f t="shared" si="0"/>
        <v>281</v>
      </c>
      <c r="C7" s="165">
        <f t="shared" si="1"/>
        <v>127</v>
      </c>
      <c r="D7" s="120">
        <v>119</v>
      </c>
      <c r="E7" s="120">
        <v>8</v>
      </c>
      <c r="F7" s="128">
        <f t="shared" si="2"/>
        <v>121</v>
      </c>
      <c r="G7" s="120">
        <v>72</v>
      </c>
      <c r="H7" s="120">
        <v>25</v>
      </c>
      <c r="I7" s="120">
        <v>24</v>
      </c>
      <c r="J7" s="128">
        <f t="shared" si="3"/>
        <v>27</v>
      </c>
      <c r="K7" s="120">
        <v>16</v>
      </c>
      <c r="L7" s="120">
        <v>11</v>
      </c>
      <c r="M7" s="120">
        <v>0</v>
      </c>
      <c r="N7" s="120">
        <v>0</v>
      </c>
      <c r="O7" s="120">
        <v>6</v>
      </c>
      <c r="P7" s="249"/>
      <c r="Q7" s="8"/>
    </row>
    <row r="8" spans="1:17" x14ac:dyDescent="0.25">
      <c r="A8" s="172" t="s">
        <v>14</v>
      </c>
      <c r="B8" s="134">
        <f t="shared" si="0"/>
        <v>222</v>
      </c>
      <c r="C8" s="165">
        <f t="shared" si="1"/>
        <v>101</v>
      </c>
      <c r="D8" s="120">
        <v>81</v>
      </c>
      <c r="E8" s="120">
        <v>20</v>
      </c>
      <c r="F8" s="128">
        <f t="shared" si="2"/>
        <v>101</v>
      </c>
      <c r="G8" s="120">
        <v>76</v>
      </c>
      <c r="H8" s="120">
        <v>13</v>
      </c>
      <c r="I8" s="120">
        <v>12</v>
      </c>
      <c r="J8" s="128">
        <f t="shared" si="3"/>
        <v>14</v>
      </c>
      <c r="K8" s="120">
        <v>11</v>
      </c>
      <c r="L8" s="120">
        <v>3</v>
      </c>
      <c r="M8" s="120">
        <v>0</v>
      </c>
      <c r="N8" s="120">
        <v>0</v>
      </c>
      <c r="O8" s="120">
        <v>6</v>
      </c>
      <c r="P8" s="249"/>
      <c r="Q8" s="8"/>
    </row>
    <row r="9" spans="1:17" x14ac:dyDescent="0.25">
      <c r="A9" s="172" t="s">
        <v>158</v>
      </c>
      <c r="B9" s="134">
        <f t="shared" si="0"/>
        <v>472</v>
      </c>
      <c r="C9" s="165">
        <f t="shared" si="1"/>
        <v>224</v>
      </c>
      <c r="D9" s="120">
        <v>210</v>
      </c>
      <c r="E9" s="120">
        <v>14</v>
      </c>
      <c r="F9" s="128">
        <f t="shared" si="2"/>
        <v>189</v>
      </c>
      <c r="G9" s="120">
        <v>152</v>
      </c>
      <c r="H9" s="120">
        <v>14</v>
      </c>
      <c r="I9" s="120">
        <v>23</v>
      </c>
      <c r="J9" s="128">
        <f t="shared" si="3"/>
        <v>44</v>
      </c>
      <c r="K9" s="120">
        <v>30</v>
      </c>
      <c r="L9" s="120">
        <v>14</v>
      </c>
      <c r="M9" s="120">
        <v>0</v>
      </c>
      <c r="N9" s="120">
        <v>0</v>
      </c>
      <c r="O9" s="120">
        <v>15</v>
      </c>
      <c r="P9" s="249"/>
      <c r="Q9" s="8"/>
    </row>
    <row r="10" spans="1:17" x14ac:dyDescent="0.25">
      <c r="A10" s="172" t="s">
        <v>159</v>
      </c>
      <c r="B10" s="134">
        <f t="shared" si="0"/>
        <v>205</v>
      </c>
      <c r="C10" s="165">
        <f t="shared" si="1"/>
        <v>79</v>
      </c>
      <c r="D10" s="120">
        <v>69</v>
      </c>
      <c r="E10" s="120">
        <v>10</v>
      </c>
      <c r="F10" s="128">
        <f t="shared" si="2"/>
        <v>95</v>
      </c>
      <c r="G10" s="120">
        <v>77</v>
      </c>
      <c r="H10" s="120">
        <v>11</v>
      </c>
      <c r="I10" s="120">
        <v>7</v>
      </c>
      <c r="J10" s="128">
        <f t="shared" si="3"/>
        <v>23</v>
      </c>
      <c r="K10" s="120">
        <v>17</v>
      </c>
      <c r="L10" s="120">
        <v>6</v>
      </c>
      <c r="M10" s="120">
        <v>0</v>
      </c>
      <c r="N10" s="120">
        <v>0</v>
      </c>
      <c r="O10" s="120">
        <v>8</v>
      </c>
      <c r="P10" s="249"/>
      <c r="Q10" s="8"/>
    </row>
    <row r="11" spans="1:17" x14ac:dyDescent="0.25">
      <c r="A11" s="172" t="s">
        <v>160</v>
      </c>
      <c r="B11" s="134">
        <f t="shared" si="0"/>
        <v>94</v>
      </c>
      <c r="C11" s="165">
        <f t="shared" si="1"/>
        <v>44</v>
      </c>
      <c r="D11" s="120">
        <v>37</v>
      </c>
      <c r="E11" s="120">
        <v>7</v>
      </c>
      <c r="F11" s="128">
        <f t="shared" si="2"/>
        <v>41</v>
      </c>
      <c r="G11" s="120">
        <v>31</v>
      </c>
      <c r="H11" s="120">
        <v>6</v>
      </c>
      <c r="I11" s="120">
        <v>4</v>
      </c>
      <c r="J11" s="128">
        <f t="shared" si="3"/>
        <v>7</v>
      </c>
      <c r="K11" s="120">
        <v>3</v>
      </c>
      <c r="L11" s="120">
        <v>4</v>
      </c>
      <c r="M11" s="120">
        <v>0</v>
      </c>
      <c r="N11" s="120">
        <v>0</v>
      </c>
      <c r="O11" s="120">
        <v>2</v>
      </c>
      <c r="P11" s="249"/>
      <c r="Q11" s="8"/>
    </row>
    <row r="12" spans="1:17" x14ac:dyDescent="0.25">
      <c r="A12" s="172" t="s">
        <v>161</v>
      </c>
      <c r="B12" s="134">
        <f t="shared" si="0"/>
        <v>145</v>
      </c>
      <c r="C12" s="165">
        <f t="shared" si="1"/>
        <v>65</v>
      </c>
      <c r="D12" s="120">
        <v>58</v>
      </c>
      <c r="E12" s="120">
        <v>7</v>
      </c>
      <c r="F12" s="128">
        <f t="shared" si="2"/>
        <v>58</v>
      </c>
      <c r="G12" s="120">
        <v>43</v>
      </c>
      <c r="H12" s="120">
        <v>9</v>
      </c>
      <c r="I12" s="120">
        <v>6</v>
      </c>
      <c r="J12" s="128">
        <f t="shared" si="3"/>
        <v>20</v>
      </c>
      <c r="K12" s="120">
        <v>12</v>
      </c>
      <c r="L12" s="120">
        <v>8</v>
      </c>
      <c r="M12" s="120">
        <v>0</v>
      </c>
      <c r="N12" s="120">
        <v>0</v>
      </c>
      <c r="O12" s="120">
        <v>2</v>
      </c>
      <c r="P12" s="249"/>
      <c r="Q12" s="8"/>
    </row>
    <row r="13" spans="1:17" x14ac:dyDescent="0.25">
      <c r="A13" s="172" t="s">
        <v>27</v>
      </c>
      <c r="B13" s="134">
        <f t="shared" si="0"/>
        <v>305</v>
      </c>
      <c r="C13" s="165">
        <f t="shared" si="1"/>
        <v>136</v>
      </c>
      <c r="D13" s="120">
        <v>126</v>
      </c>
      <c r="E13" s="120">
        <v>10</v>
      </c>
      <c r="F13" s="128">
        <f t="shared" si="2"/>
        <v>125</v>
      </c>
      <c r="G13" s="120">
        <v>93</v>
      </c>
      <c r="H13" s="120">
        <v>15</v>
      </c>
      <c r="I13" s="120">
        <v>17</v>
      </c>
      <c r="J13" s="128">
        <f t="shared" si="3"/>
        <v>35</v>
      </c>
      <c r="K13" s="120">
        <v>26</v>
      </c>
      <c r="L13" s="120">
        <v>9</v>
      </c>
      <c r="M13" s="120">
        <v>0</v>
      </c>
      <c r="N13" s="120">
        <v>0</v>
      </c>
      <c r="O13" s="120">
        <v>9</v>
      </c>
      <c r="P13" s="249"/>
      <c r="Q13" s="8"/>
    </row>
    <row r="14" spans="1:17" x14ac:dyDescent="0.25">
      <c r="A14" s="172" t="s">
        <v>28</v>
      </c>
      <c r="B14" s="134">
        <f t="shared" si="0"/>
        <v>108</v>
      </c>
      <c r="C14" s="165">
        <f t="shared" si="1"/>
        <v>54</v>
      </c>
      <c r="D14" s="120">
        <v>52</v>
      </c>
      <c r="E14" s="120">
        <v>2</v>
      </c>
      <c r="F14" s="128">
        <f t="shared" si="2"/>
        <v>30</v>
      </c>
      <c r="G14" s="120">
        <v>19</v>
      </c>
      <c r="H14" s="120">
        <v>5</v>
      </c>
      <c r="I14" s="120">
        <v>6</v>
      </c>
      <c r="J14" s="128">
        <f t="shared" si="3"/>
        <v>15</v>
      </c>
      <c r="K14" s="120">
        <v>9</v>
      </c>
      <c r="L14" s="120">
        <v>6</v>
      </c>
      <c r="M14" s="120">
        <v>1</v>
      </c>
      <c r="N14" s="120">
        <v>1</v>
      </c>
      <c r="O14" s="120">
        <v>7</v>
      </c>
      <c r="P14" s="249"/>
      <c r="Q14" s="8"/>
    </row>
    <row r="15" spans="1:17" x14ac:dyDescent="0.25">
      <c r="A15" s="172" t="s">
        <v>29</v>
      </c>
      <c r="B15" s="134">
        <f t="shared" si="0"/>
        <v>168</v>
      </c>
      <c r="C15" s="165">
        <f t="shared" si="1"/>
        <v>76</v>
      </c>
      <c r="D15" s="120">
        <v>70</v>
      </c>
      <c r="E15" s="120">
        <v>6</v>
      </c>
      <c r="F15" s="128">
        <f t="shared" si="2"/>
        <v>73</v>
      </c>
      <c r="G15" s="120">
        <v>57</v>
      </c>
      <c r="H15" s="120">
        <v>8</v>
      </c>
      <c r="I15" s="120">
        <v>8</v>
      </c>
      <c r="J15" s="128">
        <f t="shared" si="3"/>
        <v>11</v>
      </c>
      <c r="K15" s="120">
        <v>9</v>
      </c>
      <c r="L15" s="120">
        <v>2</v>
      </c>
      <c r="M15" s="120">
        <v>0</v>
      </c>
      <c r="N15" s="120">
        <v>3</v>
      </c>
      <c r="O15" s="120">
        <v>5</v>
      </c>
      <c r="P15" s="249"/>
      <c r="Q15" s="8"/>
    </row>
    <row r="16" spans="1:17" x14ac:dyDescent="0.25">
      <c r="A16" s="172" t="s">
        <v>30</v>
      </c>
      <c r="B16" s="134">
        <f t="shared" si="0"/>
        <v>168</v>
      </c>
      <c r="C16" s="165">
        <f t="shared" si="1"/>
        <v>77</v>
      </c>
      <c r="D16" s="120">
        <v>64</v>
      </c>
      <c r="E16" s="120">
        <v>13</v>
      </c>
      <c r="F16" s="128">
        <f t="shared" si="2"/>
        <v>65</v>
      </c>
      <c r="G16" s="120">
        <v>52</v>
      </c>
      <c r="H16" s="120">
        <v>5</v>
      </c>
      <c r="I16" s="120">
        <v>8</v>
      </c>
      <c r="J16" s="128">
        <f t="shared" si="3"/>
        <v>20</v>
      </c>
      <c r="K16" s="120">
        <v>10</v>
      </c>
      <c r="L16" s="120">
        <v>10</v>
      </c>
      <c r="M16" s="120">
        <v>0</v>
      </c>
      <c r="N16" s="120">
        <v>1</v>
      </c>
      <c r="O16" s="120">
        <v>5</v>
      </c>
      <c r="P16" s="249"/>
      <c r="Q16" s="8"/>
    </row>
    <row r="17" spans="1:17" x14ac:dyDescent="0.25">
      <c r="A17" s="169" t="s">
        <v>162</v>
      </c>
      <c r="B17" s="134">
        <f t="shared" si="0"/>
        <v>2507</v>
      </c>
      <c r="C17" s="134">
        <f t="shared" si="1"/>
        <v>1188</v>
      </c>
      <c r="D17" s="130">
        <f>SUM(D5:D16)</f>
        <v>1074</v>
      </c>
      <c r="E17" s="130">
        <f>SUM(E5:E16)</f>
        <v>114</v>
      </c>
      <c r="F17" s="159">
        <f t="shared" si="2"/>
        <v>997</v>
      </c>
      <c r="G17" s="130">
        <f>SUM(G5:G16)</f>
        <v>745</v>
      </c>
      <c r="H17" s="130">
        <f>SUM(H5:H16)</f>
        <v>127</v>
      </c>
      <c r="I17" s="130">
        <f>SUM(I5:I16)</f>
        <v>125</v>
      </c>
      <c r="J17" s="159">
        <f t="shared" si="3"/>
        <v>242</v>
      </c>
      <c r="K17" s="130">
        <f t="shared" ref="K17:O17" si="4">SUM(K5:K16)</f>
        <v>164</v>
      </c>
      <c r="L17" s="130">
        <f t="shared" si="4"/>
        <v>78</v>
      </c>
      <c r="M17" s="130">
        <f t="shared" si="4"/>
        <v>2</v>
      </c>
      <c r="N17" s="130">
        <f t="shared" si="4"/>
        <v>5</v>
      </c>
      <c r="O17" s="130">
        <f t="shared" si="4"/>
        <v>73</v>
      </c>
      <c r="P17" s="5"/>
      <c r="Q17" s="5"/>
    </row>
    <row r="18" spans="1:17" ht="9.75" customHeight="1" x14ac:dyDescent="0.25"/>
    <row r="19" spans="1:17" ht="82.5" customHeight="1" x14ac:dyDescent="0.25">
      <c r="A19" s="75" t="s">
        <v>163</v>
      </c>
      <c r="B19" s="6" t="s">
        <v>1</v>
      </c>
      <c r="C19" s="73" t="s">
        <v>164</v>
      </c>
      <c r="D19" s="73" t="s">
        <v>772</v>
      </c>
      <c r="E19" s="73" t="s">
        <v>3</v>
      </c>
      <c r="F19" s="73" t="s">
        <v>141</v>
      </c>
      <c r="G19" s="73" t="s">
        <v>142</v>
      </c>
    </row>
    <row r="20" spans="1:17" x14ac:dyDescent="0.25">
      <c r="A20" s="76" t="s">
        <v>4</v>
      </c>
      <c r="B20" s="6"/>
      <c r="C20" s="74" t="s">
        <v>5</v>
      </c>
      <c r="D20" s="7" t="s">
        <v>6</v>
      </c>
      <c r="E20" s="9" t="s">
        <v>11</v>
      </c>
      <c r="F20" s="9"/>
      <c r="G20" s="74"/>
    </row>
    <row r="21" spans="1:17" x14ac:dyDescent="0.25">
      <c r="A21" s="172" t="s">
        <v>157</v>
      </c>
      <c r="B21" s="134">
        <f>SUM(C21+E21+F21+G21)</f>
        <v>87</v>
      </c>
      <c r="C21" s="126">
        <f>SUM(D21)</f>
        <v>66</v>
      </c>
      <c r="D21" s="120">
        <v>66</v>
      </c>
      <c r="E21" s="120">
        <v>0</v>
      </c>
      <c r="F21" s="120">
        <v>0</v>
      </c>
      <c r="G21" s="120">
        <v>21</v>
      </c>
      <c r="H21" s="249"/>
    </row>
    <row r="22" spans="1:17" x14ac:dyDescent="0.25">
      <c r="A22" s="172" t="s">
        <v>25</v>
      </c>
      <c r="B22" s="134">
        <f t="shared" ref="B22:B33" si="5">SUM(C22+E22+F22+G22)</f>
        <v>252</v>
      </c>
      <c r="C22" s="126">
        <f t="shared" ref="C22:C33" si="6">SUM(D22)</f>
        <v>203</v>
      </c>
      <c r="D22" s="120">
        <v>203</v>
      </c>
      <c r="E22" s="120">
        <v>3</v>
      </c>
      <c r="F22" s="120">
        <v>0</v>
      </c>
      <c r="G22" s="120">
        <v>46</v>
      </c>
      <c r="H22" s="249"/>
    </row>
    <row r="23" spans="1:17" x14ac:dyDescent="0.25">
      <c r="A23" s="172" t="s">
        <v>26</v>
      </c>
      <c r="B23" s="134">
        <f t="shared" si="5"/>
        <v>281</v>
      </c>
      <c r="C23" s="126">
        <f t="shared" si="6"/>
        <v>206</v>
      </c>
      <c r="D23" s="120">
        <v>206</v>
      </c>
      <c r="E23" s="120">
        <v>1</v>
      </c>
      <c r="F23" s="120">
        <v>0</v>
      </c>
      <c r="G23" s="120">
        <v>74</v>
      </c>
      <c r="H23" s="249"/>
      <c r="P23" s="71"/>
    </row>
    <row r="24" spans="1:17" x14ac:dyDescent="0.25">
      <c r="A24" s="172" t="s">
        <v>14</v>
      </c>
      <c r="B24" s="134">
        <f t="shared" si="5"/>
        <v>222</v>
      </c>
      <c r="C24" s="126">
        <f t="shared" si="6"/>
        <v>165</v>
      </c>
      <c r="D24" s="120">
        <v>165</v>
      </c>
      <c r="E24" s="120">
        <v>2</v>
      </c>
      <c r="F24" s="120">
        <v>0</v>
      </c>
      <c r="G24" s="120">
        <v>55</v>
      </c>
      <c r="H24" s="249"/>
    </row>
    <row r="25" spans="1:17" x14ac:dyDescent="0.25">
      <c r="A25" s="172" t="s">
        <v>158</v>
      </c>
      <c r="B25" s="134">
        <f t="shared" si="5"/>
        <v>472</v>
      </c>
      <c r="C25" s="126">
        <f t="shared" si="6"/>
        <v>370</v>
      </c>
      <c r="D25" s="120">
        <v>370</v>
      </c>
      <c r="E25" s="120">
        <v>1</v>
      </c>
      <c r="F25" s="120">
        <v>0</v>
      </c>
      <c r="G25" s="120">
        <v>101</v>
      </c>
      <c r="H25" s="249"/>
    </row>
    <row r="26" spans="1:17" x14ac:dyDescent="0.25">
      <c r="A26" s="172" t="s">
        <v>159</v>
      </c>
      <c r="B26" s="134">
        <f t="shared" si="5"/>
        <v>205</v>
      </c>
      <c r="C26" s="126">
        <f t="shared" si="6"/>
        <v>156</v>
      </c>
      <c r="D26" s="120">
        <v>156</v>
      </c>
      <c r="E26" s="120">
        <v>0</v>
      </c>
      <c r="F26" s="120">
        <v>0</v>
      </c>
      <c r="G26" s="120">
        <v>49</v>
      </c>
      <c r="H26" s="249"/>
    </row>
    <row r="27" spans="1:17" x14ac:dyDescent="0.25">
      <c r="A27" s="172" t="s">
        <v>160</v>
      </c>
      <c r="B27" s="134">
        <f t="shared" si="5"/>
        <v>94</v>
      </c>
      <c r="C27" s="126">
        <f t="shared" si="6"/>
        <v>74</v>
      </c>
      <c r="D27" s="120">
        <v>74</v>
      </c>
      <c r="E27" s="120">
        <v>0</v>
      </c>
      <c r="F27" s="120">
        <v>0</v>
      </c>
      <c r="G27" s="120">
        <v>20</v>
      </c>
      <c r="H27" s="249"/>
    </row>
    <row r="28" spans="1:17" x14ac:dyDescent="0.25">
      <c r="A28" s="172" t="s">
        <v>161</v>
      </c>
      <c r="B28" s="134">
        <f t="shared" si="5"/>
        <v>145</v>
      </c>
      <c r="C28" s="126">
        <f t="shared" si="6"/>
        <v>116</v>
      </c>
      <c r="D28" s="120">
        <v>116</v>
      </c>
      <c r="E28" s="120">
        <v>0</v>
      </c>
      <c r="F28" s="120">
        <v>0</v>
      </c>
      <c r="G28" s="120">
        <v>29</v>
      </c>
      <c r="H28" s="249"/>
    </row>
    <row r="29" spans="1:17" x14ac:dyDescent="0.25">
      <c r="A29" s="172" t="s">
        <v>27</v>
      </c>
      <c r="B29" s="134">
        <f t="shared" si="5"/>
        <v>305</v>
      </c>
      <c r="C29" s="126">
        <f t="shared" si="6"/>
        <v>241</v>
      </c>
      <c r="D29" s="120">
        <v>241</v>
      </c>
      <c r="E29" s="120">
        <v>0</v>
      </c>
      <c r="F29" s="120">
        <v>0</v>
      </c>
      <c r="G29" s="120">
        <v>64</v>
      </c>
      <c r="H29" s="249"/>
    </row>
    <row r="30" spans="1:17" x14ac:dyDescent="0.25">
      <c r="A30" s="172" t="s">
        <v>28</v>
      </c>
      <c r="B30" s="134">
        <f t="shared" si="5"/>
        <v>108</v>
      </c>
      <c r="C30" s="126">
        <f t="shared" si="6"/>
        <v>79</v>
      </c>
      <c r="D30" s="120">
        <v>79</v>
      </c>
      <c r="E30" s="120">
        <v>1</v>
      </c>
      <c r="F30" s="120">
        <v>0</v>
      </c>
      <c r="G30" s="120">
        <v>28</v>
      </c>
      <c r="H30" s="249"/>
    </row>
    <row r="31" spans="1:17" x14ac:dyDescent="0.25">
      <c r="A31" s="172" t="s">
        <v>29</v>
      </c>
      <c r="B31" s="134">
        <f t="shared" si="5"/>
        <v>168</v>
      </c>
      <c r="C31" s="126">
        <f t="shared" si="6"/>
        <v>132</v>
      </c>
      <c r="D31" s="120">
        <v>132</v>
      </c>
      <c r="E31" s="120">
        <v>1</v>
      </c>
      <c r="F31" s="120">
        <v>0</v>
      </c>
      <c r="G31" s="120">
        <v>35</v>
      </c>
      <c r="H31" s="249"/>
    </row>
    <row r="32" spans="1:17" x14ac:dyDescent="0.25">
      <c r="A32" s="173" t="s">
        <v>30</v>
      </c>
      <c r="B32" s="134">
        <f t="shared" si="5"/>
        <v>168</v>
      </c>
      <c r="C32" s="126">
        <f t="shared" si="6"/>
        <v>123</v>
      </c>
      <c r="D32" s="120">
        <v>123</v>
      </c>
      <c r="E32" s="120">
        <v>0</v>
      </c>
      <c r="F32" s="120">
        <v>0</v>
      </c>
      <c r="G32" s="120">
        <v>45</v>
      </c>
      <c r="H32" s="249"/>
    </row>
    <row r="33" spans="1:8" x14ac:dyDescent="0.25">
      <c r="A33" s="131" t="s">
        <v>165</v>
      </c>
      <c r="B33" s="134">
        <f t="shared" si="5"/>
        <v>2507</v>
      </c>
      <c r="C33" s="134">
        <f t="shared" si="6"/>
        <v>1931</v>
      </c>
      <c r="D33" s="130">
        <f>SUM(D21:D32)</f>
        <v>1931</v>
      </c>
      <c r="E33" s="130">
        <f t="shared" ref="E33:G33" si="7">SUM(E21:E32)</f>
        <v>9</v>
      </c>
      <c r="F33" s="130">
        <f t="shared" si="7"/>
        <v>0</v>
      </c>
      <c r="G33" s="130">
        <f t="shared" si="7"/>
        <v>567</v>
      </c>
    </row>
    <row r="34" spans="1:8" ht="9" customHeight="1" x14ac:dyDescent="0.25"/>
    <row r="35" spans="1:8" ht="62.25" customHeight="1" x14ac:dyDescent="0.25">
      <c r="A35" s="75" t="s">
        <v>166</v>
      </c>
      <c r="B35" s="6" t="s">
        <v>1</v>
      </c>
      <c r="C35" s="73" t="s">
        <v>167</v>
      </c>
      <c r="D35" s="73" t="s">
        <v>773</v>
      </c>
      <c r="E35" s="73" t="s">
        <v>3</v>
      </c>
      <c r="F35" s="73" t="s">
        <v>141</v>
      </c>
      <c r="G35" s="73" t="s">
        <v>142</v>
      </c>
    </row>
    <row r="36" spans="1:8" x14ac:dyDescent="0.25">
      <c r="A36" s="76" t="s">
        <v>4</v>
      </c>
      <c r="B36" s="74"/>
      <c r="C36" s="74" t="s">
        <v>5</v>
      </c>
      <c r="D36" s="74" t="s">
        <v>22</v>
      </c>
      <c r="E36" s="74" t="s">
        <v>11</v>
      </c>
      <c r="F36" s="74"/>
      <c r="G36" s="74"/>
    </row>
    <row r="37" spans="1:8" x14ac:dyDescent="0.25">
      <c r="A37" s="172" t="s">
        <v>157</v>
      </c>
      <c r="B37" s="134">
        <f>SUM(C37+E37+F37+G37)</f>
        <v>87</v>
      </c>
      <c r="C37" s="165">
        <f>SUM(D37)</f>
        <v>62</v>
      </c>
      <c r="D37" s="120">
        <v>62</v>
      </c>
      <c r="E37" s="120">
        <v>0</v>
      </c>
      <c r="F37" s="120">
        <v>0</v>
      </c>
      <c r="G37" s="120">
        <v>25</v>
      </c>
      <c r="H37" s="249"/>
    </row>
    <row r="38" spans="1:8" x14ac:dyDescent="0.25">
      <c r="A38" s="172" t="s">
        <v>25</v>
      </c>
      <c r="B38" s="134">
        <f t="shared" ref="B38:B49" si="8">SUM(C38+E38+F38+G38)</f>
        <v>252</v>
      </c>
      <c r="C38" s="165">
        <f t="shared" ref="C38:C49" si="9">SUM(D38)</f>
        <v>200</v>
      </c>
      <c r="D38" s="120">
        <v>200</v>
      </c>
      <c r="E38" s="120">
        <v>2</v>
      </c>
      <c r="F38" s="120">
        <v>0</v>
      </c>
      <c r="G38" s="120">
        <v>50</v>
      </c>
      <c r="H38" s="249"/>
    </row>
    <row r="39" spans="1:8" x14ac:dyDescent="0.25">
      <c r="A39" s="172" t="s">
        <v>26</v>
      </c>
      <c r="B39" s="134">
        <f t="shared" si="8"/>
        <v>281</v>
      </c>
      <c r="C39" s="165">
        <f t="shared" si="9"/>
        <v>208</v>
      </c>
      <c r="D39" s="120">
        <v>208</v>
      </c>
      <c r="E39" s="120">
        <v>1</v>
      </c>
      <c r="F39" s="120">
        <v>0</v>
      </c>
      <c r="G39" s="120">
        <v>72</v>
      </c>
      <c r="H39" s="249"/>
    </row>
    <row r="40" spans="1:8" x14ac:dyDescent="0.25">
      <c r="A40" s="172" t="s">
        <v>14</v>
      </c>
      <c r="B40" s="134">
        <f t="shared" si="8"/>
        <v>222</v>
      </c>
      <c r="C40" s="165">
        <f t="shared" si="9"/>
        <v>154</v>
      </c>
      <c r="D40" s="120">
        <v>154</v>
      </c>
      <c r="E40" s="120">
        <v>1</v>
      </c>
      <c r="F40" s="120">
        <v>0</v>
      </c>
      <c r="G40" s="120">
        <v>67</v>
      </c>
      <c r="H40" s="249"/>
    </row>
    <row r="41" spans="1:8" x14ac:dyDescent="0.25">
      <c r="A41" s="172" t="s">
        <v>158</v>
      </c>
      <c r="B41" s="134">
        <f t="shared" si="8"/>
        <v>472</v>
      </c>
      <c r="C41" s="165">
        <f t="shared" si="9"/>
        <v>354</v>
      </c>
      <c r="D41" s="120">
        <v>354</v>
      </c>
      <c r="E41" s="120">
        <v>0</v>
      </c>
      <c r="F41" s="120">
        <v>0</v>
      </c>
      <c r="G41" s="120">
        <v>118</v>
      </c>
      <c r="H41" s="249"/>
    </row>
    <row r="42" spans="1:8" x14ac:dyDescent="0.25">
      <c r="A42" s="172" t="s">
        <v>159</v>
      </c>
      <c r="B42" s="134">
        <f t="shared" si="8"/>
        <v>205</v>
      </c>
      <c r="C42" s="165">
        <f t="shared" si="9"/>
        <v>150</v>
      </c>
      <c r="D42" s="120">
        <v>150</v>
      </c>
      <c r="E42" s="120">
        <v>0</v>
      </c>
      <c r="F42" s="120">
        <v>0</v>
      </c>
      <c r="G42" s="120">
        <v>55</v>
      </c>
      <c r="H42" s="249"/>
    </row>
    <row r="43" spans="1:8" x14ac:dyDescent="0.25">
      <c r="A43" s="172" t="s">
        <v>160</v>
      </c>
      <c r="B43" s="134">
        <f t="shared" si="8"/>
        <v>94</v>
      </c>
      <c r="C43" s="165">
        <f t="shared" si="9"/>
        <v>72</v>
      </c>
      <c r="D43" s="120">
        <v>72</v>
      </c>
      <c r="E43" s="120">
        <v>0</v>
      </c>
      <c r="F43" s="120">
        <v>0</v>
      </c>
      <c r="G43" s="120">
        <v>22</v>
      </c>
      <c r="H43" s="249"/>
    </row>
    <row r="44" spans="1:8" x14ac:dyDescent="0.25">
      <c r="A44" s="172" t="s">
        <v>161</v>
      </c>
      <c r="B44" s="134">
        <f t="shared" si="8"/>
        <v>145</v>
      </c>
      <c r="C44" s="165">
        <f t="shared" si="9"/>
        <v>112</v>
      </c>
      <c r="D44" s="120">
        <v>112</v>
      </c>
      <c r="E44" s="120">
        <v>1</v>
      </c>
      <c r="F44" s="120">
        <v>0</v>
      </c>
      <c r="G44" s="120">
        <v>32</v>
      </c>
      <c r="H44" s="249"/>
    </row>
    <row r="45" spans="1:8" x14ac:dyDescent="0.25">
      <c r="A45" s="172" t="s">
        <v>27</v>
      </c>
      <c r="B45" s="134">
        <f t="shared" si="8"/>
        <v>305</v>
      </c>
      <c r="C45" s="165">
        <f t="shared" si="9"/>
        <v>237</v>
      </c>
      <c r="D45" s="120">
        <v>237</v>
      </c>
      <c r="E45" s="120">
        <v>1</v>
      </c>
      <c r="F45" s="120">
        <v>0</v>
      </c>
      <c r="G45" s="120">
        <v>67</v>
      </c>
      <c r="H45" s="249"/>
    </row>
    <row r="46" spans="1:8" x14ac:dyDescent="0.25">
      <c r="A46" s="172" t="s">
        <v>28</v>
      </c>
      <c r="B46" s="134">
        <f t="shared" si="8"/>
        <v>108</v>
      </c>
      <c r="C46" s="165">
        <f t="shared" si="9"/>
        <v>82</v>
      </c>
      <c r="D46" s="120">
        <v>82</v>
      </c>
      <c r="E46" s="120">
        <v>1</v>
      </c>
      <c r="F46" s="120">
        <v>0</v>
      </c>
      <c r="G46" s="120">
        <v>25</v>
      </c>
      <c r="H46" s="249"/>
    </row>
    <row r="47" spans="1:8" x14ac:dyDescent="0.25">
      <c r="A47" s="172" t="s">
        <v>29</v>
      </c>
      <c r="B47" s="134">
        <f t="shared" si="8"/>
        <v>168</v>
      </c>
      <c r="C47" s="165">
        <f t="shared" si="9"/>
        <v>134</v>
      </c>
      <c r="D47" s="120">
        <v>134</v>
      </c>
      <c r="E47" s="120">
        <v>1</v>
      </c>
      <c r="F47" s="120">
        <v>1</v>
      </c>
      <c r="G47" s="120">
        <v>32</v>
      </c>
      <c r="H47" s="249"/>
    </row>
    <row r="48" spans="1:8" x14ac:dyDescent="0.25">
      <c r="A48" s="172" t="s">
        <v>30</v>
      </c>
      <c r="B48" s="134">
        <f t="shared" si="8"/>
        <v>168</v>
      </c>
      <c r="C48" s="165">
        <f t="shared" si="9"/>
        <v>122</v>
      </c>
      <c r="D48" s="120">
        <v>122</v>
      </c>
      <c r="E48" s="120">
        <v>0</v>
      </c>
      <c r="F48" s="120">
        <v>0</v>
      </c>
      <c r="G48" s="120">
        <v>46</v>
      </c>
      <c r="H48" s="249"/>
    </row>
    <row r="49" spans="1:15" x14ac:dyDescent="0.25">
      <c r="A49" s="170" t="s">
        <v>162</v>
      </c>
      <c r="B49" s="129">
        <f t="shared" si="8"/>
        <v>2507</v>
      </c>
      <c r="C49" s="129">
        <f t="shared" si="9"/>
        <v>1887</v>
      </c>
      <c r="D49" s="130">
        <f>SUM(D37:D48)</f>
        <v>1887</v>
      </c>
      <c r="E49" s="130">
        <f t="shared" ref="E49:G49" si="10">SUM(E37:E48)</f>
        <v>8</v>
      </c>
      <c r="F49" s="130">
        <f t="shared" si="10"/>
        <v>1</v>
      </c>
      <c r="G49" s="130">
        <f t="shared" si="10"/>
        <v>611</v>
      </c>
      <c r="H49" s="249"/>
    </row>
    <row r="50" spans="1:15" ht="18.75" customHeight="1" x14ac:dyDescent="0.25">
      <c r="A50" s="89"/>
      <c r="B50" s="93"/>
      <c r="C50" s="93"/>
      <c r="D50" s="93"/>
      <c r="E50" s="93"/>
      <c r="F50" s="24"/>
    </row>
    <row r="51" spans="1:15" s="16" customFormat="1" ht="18.75" customHeight="1" x14ac:dyDescent="0.25">
      <c r="A51" s="89"/>
      <c r="B51" s="93"/>
      <c r="C51" s="93"/>
      <c r="D51" s="93"/>
      <c r="E51" s="93"/>
      <c r="F51" s="24"/>
      <c r="G51" s="71"/>
      <c r="H51" s="71"/>
      <c r="I51" s="71"/>
      <c r="J51" s="71"/>
      <c r="K51" s="71"/>
      <c r="L51" s="71"/>
      <c r="M51" s="71"/>
      <c r="N51" s="71"/>
      <c r="O51" s="71"/>
    </row>
    <row r="52" spans="1:15" ht="62.25" customHeight="1" x14ac:dyDescent="0.25">
      <c r="A52" s="75" t="s">
        <v>168</v>
      </c>
      <c r="B52" s="6" t="s">
        <v>1</v>
      </c>
      <c r="C52" s="73" t="s">
        <v>169</v>
      </c>
      <c r="D52" s="73" t="s">
        <v>774</v>
      </c>
      <c r="E52" s="73" t="s">
        <v>180</v>
      </c>
      <c r="F52" s="73" t="s">
        <v>180</v>
      </c>
      <c r="G52" s="73" t="s">
        <v>180</v>
      </c>
      <c r="H52" s="73" t="s">
        <v>181</v>
      </c>
      <c r="I52" s="73" t="s">
        <v>181</v>
      </c>
      <c r="J52" s="73" t="s">
        <v>3</v>
      </c>
      <c r="K52" s="73" t="s">
        <v>141</v>
      </c>
      <c r="L52" s="73" t="s">
        <v>142</v>
      </c>
    </row>
    <row r="53" spans="1:15" x14ac:dyDescent="0.25">
      <c r="A53" s="76" t="s">
        <v>4</v>
      </c>
      <c r="B53" s="73"/>
      <c r="C53" s="74" t="s">
        <v>5</v>
      </c>
      <c r="D53" s="7" t="s">
        <v>6</v>
      </c>
      <c r="E53" s="7" t="s">
        <v>9</v>
      </c>
      <c r="F53" s="7" t="s">
        <v>10</v>
      </c>
      <c r="G53" s="7" t="s">
        <v>23</v>
      </c>
      <c r="H53" s="74" t="s">
        <v>5</v>
      </c>
      <c r="I53" s="74" t="s">
        <v>8</v>
      </c>
      <c r="J53" s="7" t="s">
        <v>11</v>
      </c>
      <c r="K53" s="7"/>
      <c r="L53" s="74"/>
    </row>
    <row r="54" spans="1:15" x14ac:dyDescent="0.25">
      <c r="A54" s="172" t="s">
        <v>157</v>
      </c>
      <c r="B54" s="134">
        <f>SUM(C54+H54+J54+K54+L54)</f>
        <v>87</v>
      </c>
      <c r="C54" s="126">
        <f>SUM(D54+E54+F54+G54)</f>
        <v>67</v>
      </c>
      <c r="D54" s="120">
        <v>59</v>
      </c>
      <c r="E54" s="120">
        <v>3</v>
      </c>
      <c r="F54" s="120">
        <v>4</v>
      </c>
      <c r="G54" s="120">
        <v>1</v>
      </c>
      <c r="H54" s="128">
        <f>SUM(I54)</f>
        <v>5</v>
      </c>
      <c r="I54" s="120">
        <v>5</v>
      </c>
      <c r="J54" s="120">
        <v>0</v>
      </c>
      <c r="K54" s="120">
        <v>0</v>
      </c>
      <c r="L54" s="120">
        <v>15</v>
      </c>
      <c r="M54" s="249"/>
    </row>
    <row r="55" spans="1:15" x14ac:dyDescent="0.25">
      <c r="A55" s="172" t="s">
        <v>25</v>
      </c>
      <c r="B55" s="134">
        <f t="shared" ref="B55:B66" si="11">SUM(C55+H55+J55+K55+L55)</f>
        <v>252</v>
      </c>
      <c r="C55" s="126">
        <f t="shared" ref="C55:C66" si="12">SUM(D55+E55+F55+G55)</f>
        <v>175</v>
      </c>
      <c r="D55" s="120">
        <v>154</v>
      </c>
      <c r="E55" s="120">
        <v>13</v>
      </c>
      <c r="F55" s="120">
        <v>7</v>
      </c>
      <c r="G55" s="120">
        <v>1</v>
      </c>
      <c r="H55" s="128">
        <f t="shared" ref="H55:H66" si="13">SUM(I55)</f>
        <v>46</v>
      </c>
      <c r="I55" s="120">
        <v>46</v>
      </c>
      <c r="J55" s="120">
        <v>3</v>
      </c>
      <c r="K55" s="120">
        <v>0</v>
      </c>
      <c r="L55" s="120">
        <v>28</v>
      </c>
      <c r="M55" s="249"/>
    </row>
    <row r="56" spans="1:15" x14ac:dyDescent="0.25">
      <c r="A56" s="172" t="s">
        <v>26</v>
      </c>
      <c r="B56" s="134">
        <f t="shared" si="11"/>
        <v>281</v>
      </c>
      <c r="C56" s="126">
        <f t="shared" si="12"/>
        <v>186</v>
      </c>
      <c r="D56" s="120">
        <v>161</v>
      </c>
      <c r="E56" s="120">
        <v>10</v>
      </c>
      <c r="F56" s="120">
        <v>15</v>
      </c>
      <c r="G56" s="120">
        <v>0</v>
      </c>
      <c r="H56" s="128">
        <f t="shared" si="13"/>
        <v>59</v>
      </c>
      <c r="I56" s="120">
        <v>59</v>
      </c>
      <c r="J56" s="120">
        <v>4</v>
      </c>
      <c r="K56" s="120">
        <v>0</v>
      </c>
      <c r="L56" s="120">
        <v>32</v>
      </c>
      <c r="M56" s="249"/>
    </row>
    <row r="57" spans="1:15" x14ac:dyDescent="0.25">
      <c r="A57" s="172" t="s">
        <v>14</v>
      </c>
      <c r="B57" s="134">
        <f t="shared" si="11"/>
        <v>222</v>
      </c>
      <c r="C57" s="126">
        <f t="shared" si="12"/>
        <v>130</v>
      </c>
      <c r="D57" s="120">
        <v>108</v>
      </c>
      <c r="E57" s="120">
        <v>10</v>
      </c>
      <c r="F57" s="120">
        <v>10</v>
      </c>
      <c r="G57" s="120">
        <v>2</v>
      </c>
      <c r="H57" s="128">
        <f t="shared" si="13"/>
        <v>54</v>
      </c>
      <c r="I57" s="120">
        <v>54</v>
      </c>
      <c r="J57" s="120">
        <v>0</v>
      </c>
      <c r="K57" s="120">
        <v>0</v>
      </c>
      <c r="L57" s="120">
        <v>38</v>
      </c>
      <c r="M57" s="249"/>
    </row>
    <row r="58" spans="1:15" x14ac:dyDescent="0.25">
      <c r="A58" s="172" t="s">
        <v>158</v>
      </c>
      <c r="B58" s="134">
        <f t="shared" si="11"/>
        <v>472</v>
      </c>
      <c r="C58" s="126">
        <f t="shared" si="12"/>
        <v>304</v>
      </c>
      <c r="D58" s="120">
        <v>263</v>
      </c>
      <c r="E58" s="120">
        <v>18</v>
      </c>
      <c r="F58" s="120">
        <v>17</v>
      </c>
      <c r="G58" s="120">
        <v>6</v>
      </c>
      <c r="H58" s="128">
        <f t="shared" si="13"/>
        <v>70</v>
      </c>
      <c r="I58" s="120">
        <v>70</v>
      </c>
      <c r="J58" s="120">
        <v>0</v>
      </c>
      <c r="K58" s="120">
        <v>0</v>
      </c>
      <c r="L58" s="120">
        <v>98</v>
      </c>
      <c r="M58" s="249"/>
    </row>
    <row r="59" spans="1:15" x14ac:dyDescent="0.25">
      <c r="A59" s="172" t="s">
        <v>159</v>
      </c>
      <c r="B59" s="134">
        <f t="shared" si="11"/>
        <v>205</v>
      </c>
      <c r="C59" s="126">
        <f t="shared" si="12"/>
        <v>124</v>
      </c>
      <c r="D59" s="120">
        <v>109</v>
      </c>
      <c r="E59" s="120">
        <v>9</v>
      </c>
      <c r="F59" s="120">
        <v>5</v>
      </c>
      <c r="G59" s="120">
        <v>1</v>
      </c>
      <c r="H59" s="128">
        <f t="shared" si="13"/>
        <v>45</v>
      </c>
      <c r="I59" s="120">
        <v>45</v>
      </c>
      <c r="J59" s="120">
        <v>0</v>
      </c>
      <c r="K59" s="120">
        <v>0</v>
      </c>
      <c r="L59" s="120">
        <v>36</v>
      </c>
      <c r="M59" s="249"/>
    </row>
    <row r="60" spans="1:15" x14ac:dyDescent="0.25">
      <c r="A60" s="172" t="s">
        <v>160</v>
      </c>
      <c r="B60" s="134">
        <f t="shared" si="11"/>
        <v>94</v>
      </c>
      <c r="C60" s="126">
        <f t="shared" si="12"/>
        <v>63</v>
      </c>
      <c r="D60" s="120">
        <v>49</v>
      </c>
      <c r="E60" s="120">
        <v>9</v>
      </c>
      <c r="F60" s="120">
        <v>5</v>
      </c>
      <c r="G60" s="120">
        <v>0</v>
      </c>
      <c r="H60" s="128">
        <f t="shared" si="13"/>
        <v>16</v>
      </c>
      <c r="I60" s="120">
        <v>16</v>
      </c>
      <c r="J60" s="120">
        <v>0</v>
      </c>
      <c r="K60" s="120">
        <v>0</v>
      </c>
      <c r="L60" s="120">
        <v>15</v>
      </c>
      <c r="M60" s="249"/>
    </row>
    <row r="61" spans="1:15" x14ac:dyDescent="0.25">
      <c r="A61" s="172" t="s">
        <v>161</v>
      </c>
      <c r="B61" s="134">
        <f t="shared" si="11"/>
        <v>145</v>
      </c>
      <c r="C61" s="126">
        <f t="shared" si="12"/>
        <v>89</v>
      </c>
      <c r="D61" s="120">
        <v>83</v>
      </c>
      <c r="E61" s="120">
        <v>2</v>
      </c>
      <c r="F61" s="120">
        <v>4</v>
      </c>
      <c r="G61" s="120">
        <v>0</v>
      </c>
      <c r="H61" s="128">
        <f t="shared" si="13"/>
        <v>32</v>
      </c>
      <c r="I61" s="120">
        <v>32</v>
      </c>
      <c r="J61" s="120">
        <v>1</v>
      </c>
      <c r="K61" s="120">
        <v>0</v>
      </c>
      <c r="L61" s="120">
        <v>23</v>
      </c>
      <c r="M61" s="249"/>
    </row>
    <row r="62" spans="1:15" x14ac:dyDescent="0.25">
      <c r="A62" s="172" t="s">
        <v>27</v>
      </c>
      <c r="B62" s="134">
        <f t="shared" si="11"/>
        <v>305</v>
      </c>
      <c r="C62" s="126">
        <f t="shared" si="12"/>
        <v>187</v>
      </c>
      <c r="D62" s="120">
        <v>157</v>
      </c>
      <c r="E62" s="120">
        <v>12</v>
      </c>
      <c r="F62" s="120">
        <v>14</v>
      </c>
      <c r="G62" s="120">
        <v>4</v>
      </c>
      <c r="H62" s="128">
        <f t="shared" si="13"/>
        <v>73</v>
      </c>
      <c r="I62" s="120">
        <v>73</v>
      </c>
      <c r="J62" s="120">
        <v>1</v>
      </c>
      <c r="K62" s="120">
        <v>0</v>
      </c>
      <c r="L62" s="120">
        <v>44</v>
      </c>
      <c r="M62" s="249"/>
    </row>
    <row r="63" spans="1:15" x14ac:dyDescent="0.25">
      <c r="A63" s="172" t="s">
        <v>28</v>
      </c>
      <c r="B63" s="134">
        <f t="shared" si="11"/>
        <v>108</v>
      </c>
      <c r="C63" s="126">
        <f t="shared" si="12"/>
        <v>77</v>
      </c>
      <c r="D63" s="120">
        <v>65</v>
      </c>
      <c r="E63" s="120">
        <v>4</v>
      </c>
      <c r="F63" s="120">
        <v>7</v>
      </c>
      <c r="G63" s="120">
        <v>1</v>
      </c>
      <c r="H63" s="128">
        <f t="shared" si="13"/>
        <v>16</v>
      </c>
      <c r="I63" s="120">
        <v>16</v>
      </c>
      <c r="J63" s="120">
        <v>0</v>
      </c>
      <c r="K63" s="120">
        <v>1</v>
      </c>
      <c r="L63" s="120">
        <v>14</v>
      </c>
      <c r="M63" s="249"/>
    </row>
    <row r="64" spans="1:15" x14ac:dyDescent="0.25">
      <c r="A64" s="172" t="s">
        <v>29</v>
      </c>
      <c r="B64" s="134">
        <f t="shared" si="11"/>
        <v>168</v>
      </c>
      <c r="C64" s="126">
        <f t="shared" si="12"/>
        <v>107</v>
      </c>
      <c r="D64" s="120">
        <v>93</v>
      </c>
      <c r="E64" s="120">
        <v>11</v>
      </c>
      <c r="F64" s="120">
        <v>3</v>
      </c>
      <c r="G64" s="120">
        <v>0</v>
      </c>
      <c r="H64" s="128">
        <f t="shared" si="13"/>
        <v>24</v>
      </c>
      <c r="I64" s="120">
        <v>24</v>
      </c>
      <c r="J64" s="120">
        <v>0</v>
      </c>
      <c r="K64" s="120">
        <v>2</v>
      </c>
      <c r="L64" s="120">
        <v>35</v>
      </c>
      <c r="M64" s="249"/>
    </row>
    <row r="65" spans="1:13" x14ac:dyDescent="0.25">
      <c r="A65" s="172" t="s">
        <v>30</v>
      </c>
      <c r="B65" s="134">
        <f t="shared" si="11"/>
        <v>168</v>
      </c>
      <c r="C65" s="126">
        <f t="shared" si="12"/>
        <v>97</v>
      </c>
      <c r="D65" s="120">
        <v>82</v>
      </c>
      <c r="E65" s="120">
        <v>8</v>
      </c>
      <c r="F65" s="120">
        <v>6</v>
      </c>
      <c r="G65" s="120">
        <v>1</v>
      </c>
      <c r="H65" s="128">
        <f t="shared" si="13"/>
        <v>45</v>
      </c>
      <c r="I65" s="120">
        <v>45</v>
      </c>
      <c r="J65" s="120">
        <v>0</v>
      </c>
      <c r="K65" s="120">
        <v>0</v>
      </c>
      <c r="L65" s="120">
        <v>26</v>
      </c>
      <c r="M65" s="249"/>
    </row>
    <row r="66" spans="1:13" x14ac:dyDescent="0.25">
      <c r="A66" s="169" t="s">
        <v>162</v>
      </c>
      <c r="B66" s="134">
        <f t="shared" si="11"/>
        <v>2507</v>
      </c>
      <c r="C66" s="134">
        <f t="shared" si="12"/>
        <v>1606</v>
      </c>
      <c r="D66" s="130">
        <f>SUM(D54:D65)</f>
        <v>1383</v>
      </c>
      <c r="E66" s="130">
        <f t="shared" ref="E66:G66" si="14">SUM(E54:E65)</f>
        <v>109</v>
      </c>
      <c r="F66" s="130">
        <f t="shared" si="14"/>
        <v>97</v>
      </c>
      <c r="G66" s="130">
        <f t="shared" si="14"/>
        <v>17</v>
      </c>
      <c r="H66" s="159">
        <f t="shared" si="13"/>
        <v>485</v>
      </c>
      <c r="I66" s="130">
        <f t="shared" ref="I66:L66" si="15">SUM(I54:I65)</f>
        <v>485</v>
      </c>
      <c r="J66" s="130">
        <f t="shared" si="15"/>
        <v>9</v>
      </c>
      <c r="K66" s="130">
        <f t="shared" si="15"/>
        <v>3</v>
      </c>
      <c r="L66" s="130">
        <f t="shared" si="15"/>
        <v>404</v>
      </c>
    </row>
    <row r="68" spans="1:13" ht="62.25" customHeight="1" x14ac:dyDescent="0.25">
      <c r="A68" s="75" t="s">
        <v>170</v>
      </c>
      <c r="B68" s="6" t="s">
        <v>1</v>
      </c>
      <c r="C68" s="73" t="s">
        <v>171</v>
      </c>
      <c r="D68" s="73" t="s">
        <v>775</v>
      </c>
      <c r="E68" s="73" t="s">
        <v>182</v>
      </c>
      <c r="F68" s="73" t="s">
        <v>3</v>
      </c>
      <c r="G68" s="73" t="s">
        <v>141</v>
      </c>
      <c r="H68" s="73" t="s">
        <v>142</v>
      </c>
    </row>
    <row r="69" spans="1:13" x14ac:dyDescent="0.25">
      <c r="A69" s="76" t="s">
        <v>4</v>
      </c>
      <c r="B69" s="73"/>
      <c r="C69" s="74" t="s">
        <v>5</v>
      </c>
      <c r="D69" s="7" t="s">
        <v>6</v>
      </c>
      <c r="E69" s="7" t="s">
        <v>9</v>
      </c>
      <c r="F69" s="7" t="s">
        <v>11</v>
      </c>
      <c r="G69" s="7"/>
      <c r="H69" s="74"/>
    </row>
    <row r="70" spans="1:13" x14ac:dyDescent="0.25">
      <c r="A70" s="172" t="s">
        <v>157</v>
      </c>
      <c r="B70" s="134">
        <f>SUM(C70+F70+G70+H70)</f>
        <v>87</v>
      </c>
      <c r="C70" s="126">
        <f>SUM(D70+E70)</f>
        <v>64</v>
      </c>
      <c r="D70" s="120">
        <v>54</v>
      </c>
      <c r="E70" s="120">
        <v>10</v>
      </c>
      <c r="F70" s="120">
        <v>0</v>
      </c>
      <c r="G70" s="120">
        <v>0</v>
      </c>
      <c r="H70" s="120">
        <v>23</v>
      </c>
      <c r="I70" s="249"/>
    </row>
    <row r="71" spans="1:13" x14ac:dyDescent="0.25">
      <c r="A71" s="172" t="s">
        <v>25</v>
      </c>
      <c r="B71" s="134">
        <f t="shared" ref="B71:B82" si="16">SUM(C71+F71+G71+H71)</f>
        <v>252</v>
      </c>
      <c r="C71" s="126">
        <f t="shared" ref="C71:C82" si="17">SUM(D71+E71)</f>
        <v>180</v>
      </c>
      <c r="D71" s="120">
        <v>157</v>
      </c>
      <c r="E71" s="120">
        <v>23</v>
      </c>
      <c r="F71" s="120">
        <v>0</v>
      </c>
      <c r="G71" s="120">
        <v>0</v>
      </c>
      <c r="H71" s="120">
        <v>72</v>
      </c>
      <c r="I71" s="249"/>
    </row>
    <row r="72" spans="1:13" x14ac:dyDescent="0.25">
      <c r="A72" s="172" t="s">
        <v>26</v>
      </c>
      <c r="B72" s="134">
        <f t="shared" si="16"/>
        <v>281</v>
      </c>
      <c r="C72" s="126">
        <f t="shared" si="17"/>
        <v>196</v>
      </c>
      <c r="D72" s="120">
        <v>169</v>
      </c>
      <c r="E72" s="120">
        <v>27</v>
      </c>
      <c r="F72" s="120">
        <v>1</v>
      </c>
      <c r="G72" s="120">
        <v>0</v>
      </c>
      <c r="H72" s="120">
        <v>84</v>
      </c>
      <c r="I72" s="249"/>
    </row>
    <row r="73" spans="1:13" x14ac:dyDescent="0.25">
      <c r="A73" s="172" t="s">
        <v>14</v>
      </c>
      <c r="B73" s="134">
        <f t="shared" si="16"/>
        <v>222</v>
      </c>
      <c r="C73" s="126">
        <f t="shared" si="17"/>
        <v>153</v>
      </c>
      <c r="D73" s="120">
        <v>126</v>
      </c>
      <c r="E73" s="120">
        <v>27</v>
      </c>
      <c r="F73" s="120">
        <v>2</v>
      </c>
      <c r="G73" s="120">
        <v>0</v>
      </c>
      <c r="H73" s="120">
        <v>67</v>
      </c>
      <c r="I73" s="249"/>
    </row>
    <row r="74" spans="1:13" x14ac:dyDescent="0.25">
      <c r="A74" s="172" t="s">
        <v>158</v>
      </c>
      <c r="B74" s="134">
        <f t="shared" si="16"/>
        <v>472</v>
      </c>
      <c r="C74" s="126">
        <f t="shared" si="17"/>
        <v>348</v>
      </c>
      <c r="D74" s="120">
        <v>300</v>
      </c>
      <c r="E74" s="120">
        <v>48</v>
      </c>
      <c r="F74" s="120">
        <v>1</v>
      </c>
      <c r="G74" s="120">
        <v>0</v>
      </c>
      <c r="H74" s="120">
        <v>123</v>
      </c>
      <c r="I74" s="249"/>
    </row>
    <row r="75" spans="1:13" x14ac:dyDescent="0.25">
      <c r="A75" s="172" t="s">
        <v>159</v>
      </c>
      <c r="B75" s="134">
        <f t="shared" si="16"/>
        <v>205</v>
      </c>
      <c r="C75" s="126">
        <f t="shared" si="17"/>
        <v>146</v>
      </c>
      <c r="D75" s="120">
        <v>127</v>
      </c>
      <c r="E75" s="120">
        <v>19</v>
      </c>
      <c r="F75" s="120">
        <v>0</v>
      </c>
      <c r="G75" s="120">
        <v>0</v>
      </c>
      <c r="H75" s="120">
        <v>59</v>
      </c>
      <c r="I75" s="249"/>
    </row>
    <row r="76" spans="1:13" x14ac:dyDescent="0.25">
      <c r="A76" s="172" t="s">
        <v>160</v>
      </c>
      <c r="B76" s="134">
        <f t="shared" si="16"/>
        <v>94</v>
      </c>
      <c r="C76" s="126">
        <f t="shared" si="17"/>
        <v>65</v>
      </c>
      <c r="D76" s="120">
        <v>50</v>
      </c>
      <c r="E76" s="120">
        <v>15</v>
      </c>
      <c r="F76" s="120">
        <v>0</v>
      </c>
      <c r="G76" s="120">
        <v>0</v>
      </c>
      <c r="H76" s="120">
        <v>29</v>
      </c>
      <c r="I76" s="249"/>
    </row>
    <row r="77" spans="1:13" x14ac:dyDescent="0.25">
      <c r="A77" s="172" t="s">
        <v>161</v>
      </c>
      <c r="B77" s="134">
        <f t="shared" si="16"/>
        <v>145</v>
      </c>
      <c r="C77" s="126">
        <f t="shared" si="17"/>
        <v>105</v>
      </c>
      <c r="D77" s="120">
        <v>95</v>
      </c>
      <c r="E77" s="120">
        <v>10</v>
      </c>
      <c r="F77" s="120">
        <v>1</v>
      </c>
      <c r="G77" s="120">
        <v>0</v>
      </c>
      <c r="H77" s="120">
        <v>39</v>
      </c>
      <c r="I77" s="249"/>
    </row>
    <row r="78" spans="1:13" x14ac:dyDescent="0.25">
      <c r="A78" s="172" t="s">
        <v>27</v>
      </c>
      <c r="B78" s="134">
        <f t="shared" si="16"/>
        <v>305</v>
      </c>
      <c r="C78" s="126">
        <f t="shared" si="17"/>
        <v>206</v>
      </c>
      <c r="D78" s="120">
        <v>179</v>
      </c>
      <c r="E78" s="120">
        <v>27</v>
      </c>
      <c r="F78" s="120">
        <v>0</v>
      </c>
      <c r="G78" s="120">
        <v>0</v>
      </c>
      <c r="H78" s="120">
        <v>99</v>
      </c>
      <c r="I78" s="249"/>
    </row>
    <row r="79" spans="1:13" x14ac:dyDescent="0.25">
      <c r="A79" s="172" t="s">
        <v>28</v>
      </c>
      <c r="B79" s="134">
        <f t="shared" si="16"/>
        <v>108</v>
      </c>
      <c r="C79" s="126">
        <f t="shared" si="17"/>
        <v>77</v>
      </c>
      <c r="D79" s="120">
        <v>71</v>
      </c>
      <c r="E79" s="120">
        <v>6</v>
      </c>
      <c r="F79" s="120">
        <v>0</v>
      </c>
      <c r="G79" s="120">
        <v>0</v>
      </c>
      <c r="H79" s="120">
        <v>31</v>
      </c>
      <c r="I79" s="249"/>
    </row>
    <row r="80" spans="1:13" x14ac:dyDescent="0.25">
      <c r="A80" s="172" t="s">
        <v>29</v>
      </c>
      <c r="B80" s="134">
        <f t="shared" si="16"/>
        <v>168</v>
      </c>
      <c r="C80" s="126">
        <f t="shared" si="17"/>
        <v>117</v>
      </c>
      <c r="D80" s="120">
        <v>95</v>
      </c>
      <c r="E80" s="120">
        <v>22</v>
      </c>
      <c r="F80" s="120">
        <v>1</v>
      </c>
      <c r="G80" s="120">
        <v>0</v>
      </c>
      <c r="H80" s="120">
        <v>50</v>
      </c>
      <c r="I80" s="249"/>
    </row>
    <row r="81" spans="1:12" x14ac:dyDescent="0.25">
      <c r="A81" s="172" t="s">
        <v>30</v>
      </c>
      <c r="B81" s="134">
        <f t="shared" si="16"/>
        <v>168</v>
      </c>
      <c r="C81" s="126">
        <f t="shared" si="17"/>
        <v>104</v>
      </c>
      <c r="D81" s="120">
        <v>82</v>
      </c>
      <c r="E81" s="120">
        <v>22</v>
      </c>
      <c r="F81" s="120">
        <v>0</v>
      </c>
      <c r="G81" s="120">
        <v>0</v>
      </c>
      <c r="H81" s="120">
        <v>64</v>
      </c>
      <c r="I81" s="249"/>
    </row>
    <row r="82" spans="1:12" x14ac:dyDescent="0.25">
      <c r="A82" s="170" t="s">
        <v>162</v>
      </c>
      <c r="B82" s="129">
        <f t="shared" si="16"/>
        <v>2507</v>
      </c>
      <c r="C82" s="129">
        <f t="shared" si="17"/>
        <v>1761</v>
      </c>
      <c r="D82" s="130">
        <f>SUM(D70:D81)</f>
        <v>1505</v>
      </c>
      <c r="E82" s="130">
        <f t="shared" ref="E82:H82" si="18">SUM(E70:E81)</f>
        <v>256</v>
      </c>
      <c r="F82" s="130">
        <f t="shared" si="18"/>
        <v>6</v>
      </c>
      <c r="G82" s="130">
        <f t="shared" si="18"/>
        <v>0</v>
      </c>
      <c r="H82" s="130">
        <f t="shared" si="18"/>
        <v>740</v>
      </c>
    </row>
    <row r="84" spans="1:12" ht="62.25" customHeight="1" x14ac:dyDescent="0.25">
      <c r="A84" s="75" t="s">
        <v>172</v>
      </c>
      <c r="B84" s="6" t="s">
        <v>1</v>
      </c>
      <c r="C84" s="73" t="s">
        <v>173</v>
      </c>
      <c r="D84" s="73" t="s">
        <v>183</v>
      </c>
      <c r="E84" s="73" t="s">
        <v>21</v>
      </c>
      <c r="F84" s="73" t="s">
        <v>776</v>
      </c>
      <c r="G84" s="73" t="s">
        <v>21</v>
      </c>
      <c r="H84" s="73" t="s">
        <v>3</v>
      </c>
      <c r="I84" s="73" t="s">
        <v>141</v>
      </c>
      <c r="J84" s="73" t="s">
        <v>142</v>
      </c>
    </row>
    <row r="85" spans="1:12" x14ac:dyDescent="0.25">
      <c r="A85" s="76" t="s">
        <v>4</v>
      </c>
      <c r="B85" s="73"/>
      <c r="C85" s="74" t="s">
        <v>5</v>
      </c>
      <c r="D85" s="7" t="s">
        <v>6</v>
      </c>
      <c r="E85" s="74" t="s">
        <v>5</v>
      </c>
      <c r="F85" s="7" t="s">
        <v>7</v>
      </c>
      <c r="G85" s="7" t="s">
        <v>8</v>
      </c>
      <c r="H85" s="7" t="s">
        <v>11</v>
      </c>
      <c r="I85" s="7"/>
      <c r="J85" s="74"/>
    </row>
    <row r="86" spans="1:12" x14ac:dyDescent="0.25">
      <c r="A86" s="172" t="s">
        <v>157</v>
      </c>
      <c r="B86" s="134">
        <f>SUM(C86+E86+H86+I86+J86)</f>
        <v>87</v>
      </c>
      <c r="C86" s="126">
        <f>SUM(D86)</f>
        <v>49</v>
      </c>
      <c r="D86" s="120">
        <v>49</v>
      </c>
      <c r="E86" s="128">
        <f>SUM(F86+G86)</f>
        <v>25</v>
      </c>
      <c r="F86" s="120">
        <v>21</v>
      </c>
      <c r="G86" s="120">
        <v>4</v>
      </c>
      <c r="H86" s="120">
        <v>0</v>
      </c>
      <c r="I86" s="120">
        <v>0</v>
      </c>
      <c r="J86" s="120">
        <v>13</v>
      </c>
      <c r="K86" s="249"/>
      <c r="L86" s="260"/>
    </row>
    <row r="87" spans="1:12" x14ac:dyDescent="0.25">
      <c r="A87" s="172" t="s">
        <v>25</v>
      </c>
      <c r="B87" s="134">
        <f t="shared" ref="B87:B98" si="19">SUM(C87+E87+H87+I87+J87)</f>
        <v>252</v>
      </c>
      <c r="C87" s="126">
        <f t="shared" ref="C87:C98" si="20">SUM(D87)</f>
        <v>109</v>
      </c>
      <c r="D87" s="120">
        <v>109</v>
      </c>
      <c r="E87" s="128">
        <f t="shared" ref="E87:E98" si="21">SUM(F87+G87)</f>
        <v>116</v>
      </c>
      <c r="F87" s="120">
        <v>90</v>
      </c>
      <c r="G87" s="120">
        <v>26</v>
      </c>
      <c r="H87" s="120">
        <v>0</v>
      </c>
      <c r="I87" s="120">
        <v>0</v>
      </c>
      <c r="J87" s="120">
        <v>27</v>
      </c>
      <c r="K87" s="249"/>
      <c r="L87" s="260"/>
    </row>
    <row r="88" spans="1:12" x14ac:dyDescent="0.25">
      <c r="A88" s="172" t="s">
        <v>26</v>
      </c>
      <c r="B88" s="134">
        <f t="shared" si="19"/>
        <v>281</v>
      </c>
      <c r="C88" s="126">
        <f t="shared" si="20"/>
        <v>103</v>
      </c>
      <c r="D88" s="120">
        <v>103</v>
      </c>
      <c r="E88" s="128">
        <f t="shared" si="21"/>
        <v>155</v>
      </c>
      <c r="F88" s="120">
        <v>114</v>
      </c>
      <c r="G88" s="120">
        <v>41</v>
      </c>
      <c r="H88" s="120">
        <v>1</v>
      </c>
      <c r="I88" s="120">
        <v>0</v>
      </c>
      <c r="J88" s="120">
        <v>22</v>
      </c>
      <c r="K88" s="249"/>
      <c r="L88" s="260"/>
    </row>
    <row r="89" spans="1:12" x14ac:dyDescent="0.25">
      <c r="A89" s="172" t="s">
        <v>14</v>
      </c>
      <c r="B89" s="134">
        <f t="shared" si="19"/>
        <v>222</v>
      </c>
      <c r="C89" s="126">
        <f t="shared" si="20"/>
        <v>91</v>
      </c>
      <c r="D89" s="120">
        <v>91</v>
      </c>
      <c r="E89" s="128">
        <f t="shared" si="21"/>
        <v>106</v>
      </c>
      <c r="F89" s="120">
        <v>76</v>
      </c>
      <c r="G89" s="120">
        <v>30</v>
      </c>
      <c r="H89" s="120">
        <v>0</v>
      </c>
      <c r="I89" s="120">
        <v>0</v>
      </c>
      <c r="J89" s="120">
        <v>25</v>
      </c>
      <c r="K89" s="249"/>
      <c r="L89" s="260"/>
    </row>
    <row r="90" spans="1:12" x14ac:dyDescent="0.25">
      <c r="A90" s="172" t="s">
        <v>158</v>
      </c>
      <c r="B90" s="134">
        <f t="shared" si="19"/>
        <v>472</v>
      </c>
      <c r="C90" s="126">
        <f t="shared" si="20"/>
        <v>185</v>
      </c>
      <c r="D90" s="120">
        <v>185</v>
      </c>
      <c r="E90" s="128">
        <f t="shared" si="21"/>
        <v>241</v>
      </c>
      <c r="F90" s="120">
        <v>199</v>
      </c>
      <c r="G90" s="120">
        <v>42</v>
      </c>
      <c r="H90" s="120">
        <v>0</v>
      </c>
      <c r="I90" s="120">
        <v>0</v>
      </c>
      <c r="J90" s="120">
        <v>46</v>
      </c>
      <c r="K90" s="249"/>
      <c r="L90" s="260"/>
    </row>
    <row r="91" spans="1:12" x14ac:dyDescent="0.25">
      <c r="A91" s="172" t="s">
        <v>159</v>
      </c>
      <c r="B91" s="134">
        <f t="shared" si="19"/>
        <v>205</v>
      </c>
      <c r="C91" s="126">
        <f t="shared" si="20"/>
        <v>71</v>
      </c>
      <c r="D91" s="120">
        <v>71</v>
      </c>
      <c r="E91" s="128">
        <f t="shared" si="21"/>
        <v>114</v>
      </c>
      <c r="F91" s="120">
        <v>94</v>
      </c>
      <c r="G91" s="120">
        <v>20</v>
      </c>
      <c r="H91" s="120">
        <v>0</v>
      </c>
      <c r="I91" s="120">
        <v>0</v>
      </c>
      <c r="J91" s="120">
        <v>20</v>
      </c>
      <c r="K91" s="249"/>
      <c r="L91" s="260"/>
    </row>
    <row r="92" spans="1:12" x14ac:dyDescent="0.25">
      <c r="A92" s="172" t="s">
        <v>160</v>
      </c>
      <c r="B92" s="134">
        <f t="shared" si="19"/>
        <v>94</v>
      </c>
      <c r="C92" s="126">
        <f t="shared" si="20"/>
        <v>49</v>
      </c>
      <c r="D92" s="120">
        <v>49</v>
      </c>
      <c r="E92" s="128">
        <f t="shared" si="21"/>
        <v>40</v>
      </c>
      <c r="F92" s="120">
        <v>31</v>
      </c>
      <c r="G92" s="120">
        <v>9</v>
      </c>
      <c r="H92" s="120">
        <v>0</v>
      </c>
      <c r="I92" s="120">
        <v>0</v>
      </c>
      <c r="J92" s="120">
        <v>5</v>
      </c>
      <c r="K92" s="249"/>
      <c r="L92" s="260"/>
    </row>
    <row r="93" spans="1:12" x14ac:dyDescent="0.25">
      <c r="A93" s="172" t="s">
        <v>161</v>
      </c>
      <c r="B93" s="134">
        <f t="shared" si="19"/>
        <v>145</v>
      </c>
      <c r="C93" s="126">
        <f t="shared" si="20"/>
        <v>70</v>
      </c>
      <c r="D93" s="120">
        <v>70</v>
      </c>
      <c r="E93" s="128">
        <f t="shared" si="21"/>
        <v>67</v>
      </c>
      <c r="F93" s="120">
        <v>50</v>
      </c>
      <c r="G93" s="120">
        <v>17</v>
      </c>
      <c r="H93" s="120">
        <v>0</v>
      </c>
      <c r="I93" s="120">
        <v>0</v>
      </c>
      <c r="J93" s="120">
        <v>8</v>
      </c>
      <c r="K93" s="249"/>
      <c r="L93" s="260"/>
    </row>
    <row r="94" spans="1:12" x14ac:dyDescent="0.25">
      <c r="A94" s="172" t="s">
        <v>27</v>
      </c>
      <c r="B94" s="134">
        <f t="shared" si="19"/>
        <v>305</v>
      </c>
      <c r="C94" s="126">
        <f t="shared" si="20"/>
        <v>102</v>
      </c>
      <c r="D94" s="120">
        <v>102</v>
      </c>
      <c r="E94" s="128">
        <f t="shared" si="21"/>
        <v>178</v>
      </c>
      <c r="F94" s="120">
        <v>140</v>
      </c>
      <c r="G94" s="120">
        <v>38</v>
      </c>
      <c r="H94" s="120">
        <v>1</v>
      </c>
      <c r="I94" s="120">
        <v>0</v>
      </c>
      <c r="J94" s="120">
        <v>24</v>
      </c>
      <c r="K94" s="249"/>
      <c r="L94" s="260"/>
    </row>
    <row r="95" spans="1:12" x14ac:dyDescent="0.25">
      <c r="A95" s="172" t="s">
        <v>28</v>
      </c>
      <c r="B95" s="134">
        <f t="shared" si="19"/>
        <v>108</v>
      </c>
      <c r="C95" s="126">
        <f t="shared" si="20"/>
        <v>53</v>
      </c>
      <c r="D95" s="120">
        <v>53</v>
      </c>
      <c r="E95" s="128">
        <f t="shared" si="21"/>
        <v>42</v>
      </c>
      <c r="F95" s="120">
        <v>31</v>
      </c>
      <c r="G95" s="120">
        <v>11</v>
      </c>
      <c r="H95" s="120">
        <v>0</v>
      </c>
      <c r="I95" s="120">
        <v>0</v>
      </c>
      <c r="J95" s="120">
        <v>13</v>
      </c>
      <c r="K95" s="249"/>
      <c r="L95" s="260"/>
    </row>
    <row r="96" spans="1:12" x14ac:dyDescent="0.25">
      <c r="A96" s="172" t="s">
        <v>29</v>
      </c>
      <c r="B96" s="134">
        <f t="shared" si="19"/>
        <v>168</v>
      </c>
      <c r="C96" s="126">
        <f t="shared" si="20"/>
        <v>63</v>
      </c>
      <c r="D96" s="120">
        <v>63</v>
      </c>
      <c r="E96" s="128">
        <f t="shared" si="21"/>
        <v>87</v>
      </c>
      <c r="F96" s="120">
        <v>70</v>
      </c>
      <c r="G96" s="120">
        <v>17</v>
      </c>
      <c r="H96" s="120">
        <v>1</v>
      </c>
      <c r="I96" s="120">
        <v>0</v>
      </c>
      <c r="J96" s="120">
        <v>17</v>
      </c>
      <c r="K96" s="249"/>
      <c r="L96" s="260"/>
    </row>
    <row r="97" spans="1:12" x14ac:dyDescent="0.25">
      <c r="A97" s="172" t="s">
        <v>30</v>
      </c>
      <c r="B97" s="134">
        <f t="shared" si="19"/>
        <v>168</v>
      </c>
      <c r="C97" s="126">
        <f t="shared" si="20"/>
        <v>62</v>
      </c>
      <c r="D97" s="120">
        <v>62</v>
      </c>
      <c r="E97" s="128">
        <f t="shared" si="21"/>
        <v>80</v>
      </c>
      <c r="F97" s="120">
        <v>53</v>
      </c>
      <c r="G97" s="120">
        <v>27</v>
      </c>
      <c r="H97" s="120">
        <v>0</v>
      </c>
      <c r="I97" s="120">
        <v>0</v>
      </c>
      <c r="J97" s="120">
        <v>26</v>
      </c>
      <c r="K97" s="249"/>
      <c r="L97" s="260"/>
    </row>
    <row r="98" spans="1:12" x14ac:dyDescent="0.25">
      <c r="A98" s="169" t="s">
        <v>162</v>
      </c>
      <c r="B98" s="134">
        <f t="shared" si="19"/>
        <v>2507</v>
      </c>
      <c r="C98" s="134">
        <f t="shared" si="20"/>
        <v>1007</v>
      </c>
      <c r="D98" s="130">
        <f>SUM(D86:D97)</f>
        <v>1007</v>
      </c>
      <c r="E98" s="159">
        <f t="shared" si="21"/>
        <v>1251</v>
      </c>
      <c r="F98" s="130">
        <f t="shared" ref="F98:J98" si="22">SUM(F86:F97)</f>
        <v>969</v>
      </c>
      <c r="G98" s="130">
        <f t="shared" si="22"/>
        <v>282</v>
      </c>
      <c r="H98" s="130">
        <f t="shared" si="22"/>
        <v>3</v>
      </c>
      <c r="I98" s="130">
        <f t="shared" si="22"/>
        <v>0</v>
      </c>
      <c r="J98" s="130">
        <f t="shared" si="22"/>
        <v>246</v>
      </c>
    </row>
    <row r="99" spans="1:12" x14ac:dyDescent="0.25">
      <c r="A99" s="89"/>
      <c r="B99" s="93"/>
      <c r="C99" s="93"/>
      <c r="D99" s="93"/>
      <c r="E99" s="93"/>
      <c r="F99" s="93"/>
      <c r="G99" s="93"/>
      <c r="H99" s="24"/>
    </row>
    <row r="100" spans="1:12" ht="62.25" customHeight="1" x14ac:dyDescent="0.25">
      <c r="A100" s="75" t="s">
        <v>174</v>
      </c>
      <c r="B100" s="6" t="s">
        <v>1</v>
      </c>
      <c r="C100" s="73" t="s">
        <v>943</v>
      </c>
      <c r="D100" s="73" t="s">
        <v>789</v>
      </c>
      <c r="E100" s="73" t="s">
        <v>790</v>
      </c>
      <c r="F100" s="73" t="s">
        <v>790</v>
      </c>
      <c r="G100" s="73" t="s">
        <v>790</v>
      </c>
      <c r="H100" s="73" t="s">
        <v>3</v>
      </c>
      <c r="I100" s="73" t="s">
        <v>141</v>
      </c>
      <c r="J100" s="73" t="s">
        <v>142</v>
      </c>
    </row>
    <row r="101" spans="1:12" x14ac:dyDescent="0.25">
      <c r="A101" s="76" t="s">
        <v>4</v>
      </c>
      <c r="B101" s="73"/>
      <c r="C101" s="74" t="s">
        <v>5</v>
      </c>
      <c r="D101" s="7" t="s">
        <v>6</v>
      </c>
      <c r="E101" s="7" t="s">
        <v>9</v>
      </c>
      <c r="F101" s="7" t="s">
        <v>10</v>
      </c>
      <c r="G101" s="7" t="s">
        <v>23</v>
      </c>
      <c r="H101" s="7" t="s">
        <v>11</v>
      </c>
      <c r="I101" s="7"/>
      <c r="J101" s="74"/>
    </row>
    <row r="102" spans="1:12" x14ac:dyDescent="0.25">
      <c r="A102" s="172" t="s">
        <v>157</v>
      </c>
      <c r="B102" s="134">
        <f>SUM(C102+H102+I102+J102)</f>
        <v>87</v>
      </c>
      <c r="C102" s="126">
        <f>SUM(D102+E102+F102+G102)</f>
        <v>66</v>
      </c>
      <c r="D102" s="120">
        <v>55</v>
      </c>
      <c r="E102" s="120">
        <v>6</v>
      </c>
      <c r="F102" s="120">
        <v>4</v>
      </c>
      <c r="G102" s="120">
        <v>1</v>
      </c>
      <c r="H102" s="120">
        <v>0</v>
      </c>
      <c r="I102" s="120">
        <v>0</v>
      </c>
      <c r="J102" s="120">
        <v>21</v>
      </c>
      <c r="K102" s="249"/>
    </row>
    <row r="103" spans="1:12" x14ac:dyDescent="0.25">
      <c r="A103" s="172" t="s">
        <v>25</v>
      </c>
      <c r="B103" s="134">
        <f t="shared" ref="B103:B114" si="23">SUM(C103+H103+I103+J103)</f>
        <v>252</v>
      </c>
      <c r="C103" s="126">
        <f t="shared" ref="C103:C114" si="24">SUM(D103+E103+F103+G103)</f>
        <v>186</v>
      </c>
      <c r="D103" s="120">
        <v>159</v>
      </c>
      <c r="E103" s="120">
        <v>12</v>
      </c>
      <c r="F103" s="120">
        <v>11</v>
      </c>
      <c r="G103" s="120">
        <v>4</v>
      </c>
      <c r="H103" s="120">
        <v>1</v>
      </c>
      <c r="I103" s="120">
        <v>0</v>
      </c>
      <c r="J103" s="120">
        <v>65</v>
      </c>
      <c r="K103" s="249"/>
    </row>
    <row r="104" spans="1:12" x14ac:dyDescent="0.25">
      <c r="A104" s="172" t="s">
        <v>26</v>
      </c>
      <c r="B104" s="134">
        <f t="shared" si="23"/>
        <v>281</v>
      </c>
      <c r="C104" s="126">
        <f t="shared" si="24"/>
        <v>208</v>
      </c>
      <c r="D104" s="120">
        <v>178</v>
      </c>
      <c r="E104" s="120">
        <v>16</v>
      </c>
      <c r="F104" s="120">
        <v>14</v>
      </c>
      <c r="G104" s="120">
        <v>0</v>
      </c>
      <c r="H104" s="120">
        <v>2</v>
      </c>
      <c r="I104" s="120">
        <v>0</v>
      </c>
      <c r="J104" s="120">
        <v>71</v>
      </c>
      <c r="K104" s="249"/>
    </row>
    <row r="105" spans="1:12" x14ac:dyDescent="0.25">
      <c r="A105" s="172" t="s">
        <v>14</v>
      </c>
      <c r="B105" s="134">
        <f t="shared" si="23"/>
        <v>221</v>
      </c>
      <c r="C105" s="126">
        <f t="shared" si="24"/>
        <v>150</v>
      </c>
      <c r="D105" s="120">
        <v>121</v>
      </c>
      <c r="E105" s="120">
        <v>16</v>
      </c>
      <c r="F105" s="120">
        <v>10</v>
      </c>
      <c r="G105" s="120">
        <v>3</v>
      </c>
      <c r="H105" s="120">
        <v>1</v>
      </c>
      <c r="I105" s="120">
        <v>0</v>
      </c>
      <c r="J105" s="120">
        <v>70</v>
      </c>
      <c r="K105" s="249"/>
    </row>
    <row r="106" spans="1:12" x14ac:dyDescent="0.25">
      <c r="A106" s="172" t="s">
        <v>158</v>
      </c>
      <c r="B106" s="134">
        <f t="shared" si="23"/>
        <v>472</v>
      </c>
      <c r="C106" s="126">
        <f t="shared" si="24"/>
        <v>346</v>
      </c>
      <c r="D106" s="120">
        <v>298</v>
      </c>
      <c r="E106" s="120">
        <v>16</v>
      </c>
      <c r="F106" s="120">
        <v>22</v>
      </c>
      <c r="G106" s="120">
        <v>10</v>
      </c>
      <c r="H106" s="120">
        <v>0</v>
      </c>
      <c r="I106" s="120">
        <v>0</v>
      </c>
      <c r="J106" s="120">
        <v>126</v>
      </c>
      <c r="K106" s="249"/>
    </row>
    <row r="107" spans="1:12" x14ac:dyDescent="0.25">
      <c r="A107" s="172" t="s">
        <v>159</v>
      </c>
      <c r="B107" s="134">
        <f t="shared" si="23"/>
        <v>205</v>
      </c>
      <c r="C107" s="126">
        <f t="shared" si="24"/>
        <v>151</v>
      </c>
      <c r="D107" s="120">
        <v>125</v>
      </c>
      <c r="E107" s="120">
        <v>12</v>
      </c>
      <c r="F107" s="120">
        <v>13</v>
      </c>
      <c r="G107" s="120">
        <v>1</v>
      </c>
      <c r="H107" s="120">
        <v>0</v>
      </c>
      <c r="I107" s="120">
        <v>0</v>
      </c>
      <c r="J107" s="120">
        <v>54</v>
      </c>
      <c r="K107" s="249"/>
    </row>
    <row r="108" spans="1:12" x14ac:dyDescent="0.25">
      <c r="A108" s="172" t="s">
        <v>160</v>
      </c>
      <c r="B108" s="134">
        <f t="shared" si="23"/>
        <v>94</v>
      </c>
      <c r="C108" s="126">
        <f t="shared" si="24"/>
        <v>67</v>
      </c>
      <c r="D108" s="120">
        <v>52</v>
      </c>
      <c r="E108" s="120">
        <v>11</v>
      </c>
      <c r="F108" s="120">
        <v>4</v>
      </c>
      <c r="G108" s="120">
        <v>0</v>
      </c>
      <c r="H108" s="120">
        <v>0</v>
      </c>
      <c r="I108" s="120">
        <v>0</v>
      </c>
      <c r="J108" s="120">
        <v>27</v>
      </c>
      <c r="K108" s="249"/>
    </row>
    <row r="109" spans="1:12" x14ac:dyDescent="0.25">
      <c r="A109" s="172" t="s">
        <v>161</v>
      </c>
      <c r="B109" s="134">
        <f t="shared" si="23"/>
        <v>145</v>
      </c>
      <c r="C109" s="126">
        <f t="shared" si="24"/>
        <v>109</v>
      </c>
      <c r="D109" s="120">
        <v>97</v>
      </c>
      <c r="E109" s="120">
        <v>6</v>
      </c>
      <c r="F109" s="120">
        <v>5</v>
      </c>
      <c r="G109" s="120">
        <v>1</v>
      </c>
      <c r="H109" s="120">
        <v>1</v>
      </c>
      <c r="I109" s="120">
        <v>0</v>
      </c>
      <c r="J109" s="120">
        <v>35</v>
      </c>
      <c r="K109" s="249"/>
    </row>
    <row r="110" spans="1:12" x14ac:dyDescent="0.25">
      <c r="A110" s="172" t="s">
        <v>27</v>
      </c>
      <c r="B110" s="134">
        <f t="shared" si="23"/>
        <v>305</v>
      </c>
      <c r="C110" s="126">
        <f t="shared" si="24"/>
        <v>230</v>
      </c>
      <c r="D110" s="120">
        <v>186</v>
      </c>
      <c r="E110" s="120">
        <v>23</v>
      </c>
      <c r="F110" s="120">
        <v>18</v>
      </c>
      <c r="G110" s="120">
        <v>3</v>
      </c>
      <c r="H110" s="120">
        <v>1</v>
      </c>
      <c r="I110" s="120">
        <v>0</v>
      </c>
      <c r="J110" s="120">
        <v>74</v>
      </c>
      <c r="K110" s="249"/>
    </row>
    <row r="111" spans="1:12" x14ac:dyDescent="0.25">
      <c r="A111" s="172" t="s">
        <v>28</v>
      </c>
      <c r="B111" s="134">
        <f t="shared" si="23"/>
        <v>108</v>
      </c>
      <c r="C111" s="126">
        <f t="shared" si="24"/>
        <v>84</v>
      </c>
      <c r="D111" s="120">
        <v>70</v>
      </c>
      <c r="E111" s="120">
        <v>4</v>
      </c>
      <c r="F111" s="120">
        <v>8</v>
      </c>
      <c r="G111" s="120">
        <v>2</v>
      </c>
      <c r="H111" s="120">
        <v>0</v>
      </c>
      <c r="I111" s="120">
        <v>0</v>
      </c>
      <c r="J111" s="120">
        <v>24</v>
      </c>
      <c r="K111" s="249"/>
    </row>
    <row r="112" spans="1:12" x14ac:dyDescent="0.25">
      <c r="A112" s="172" t="s">
        <v>29</v>
      </c>
      <c r="B112" s="134">
        <f t="shared" si="23"/>
        <v>168</v>
      </c>
      <c r="C112" s="126">
        <f t="shared" si="24"/>
        <v>130</v>
      </c>
      <c r="D112" s="120">
        <v>103</v>
      </c>
      <c r="E112" s="120">
        <v>14</v>
      </c>
      <c r="F112" s="120">
        <v>12</v>
      </c>
      <c r="G112" s="120">
        <v>1</v>
      </c>
      <c r="H112" s="120">
        <v>0</v>
      </c>
      <c r="I112" s="120">
        <v>1</v>
      </c>
      <c r="J112" s="120">
        <v>37</v>
      </c>
      <c r="K112" s="249"/>
    </row>
    <row r="113" spans="1:11" x14ac:dyDescent="0.25">
      <c r="A113" s="172" t="s">
        <v>30</v>
      </c>
      <c r="B113" s="134">
        <f t="shared" si="23"/>
        <v>168</v>
      </c>
      <c r="C113" s="126">
        <f t="shared" si="24"/>
        <v>124</v>
      </c>
      <c r="D113" s="120">
        <v>96</v>
      </c>
      <c r="E113" s="120">
        <v>12</v>
      </c>
      <c r="F113" s="120">
        <v>16</v>
      </c>
      <c r="G113" s="120">
        <v>0</v>
      </c>
      <c r="H113" s="120">
        <v>3</v>
      </c>
      <c r="I113" s="120">
        <v>0</v>
      </c>
      <c r="J113" s="120">
        <v>41</v>
      </c>
      <c r="K113" s="249"/>
    </row>
    <row r="114" spans="1:11" x14ac:dyDescent="0.25">
      <c r="A114" s="131" t="s">
        <v>165</v>
      </c>
      <c r="B114" s="129">
        <f t="shared" si="23"/>
        <v>2506</v>
      </c>
      <c r="C114" s="129">
        <f t="shared" si="24"/>
        <v>1851</v>
      </c>
      <c r="D114" s="130">
        <f>SUM(D102:D113)</f>
        <v>1540</v>
      </c>
      <c r="E114" s="130">
        <f t="shared" ref="E114:J114" si="25">SUM(E102:E113)</f>
        <v>148</v>
      </c>
      <c r="F114" s="130">
        <f t="shared" si="25"/>
        <v>137</v>
      </c>
      <c r="G114" s="130">
        <f t="shared" si="25"/>
        <v>26</v>
      </c>
      <c r="H114" s="130">
        <f t="shared" si="25"/>
        <v>9</v>
      </c>
      <c r="I114" s="130">
        <f t="shared" si="25"/>
        <v>1</v>
      </c>
      <c r="J114" s="130">
        <f t="shared" si="25"/>
        <v>645</v>
      </c>
    </row>
    <row r="116" spans="1:11" ht="62.25" customHeight="1" x14ac:dyDescent="0.25">
      <c r="A116" s="75" t="s">
        <v>175</v>
      </c>
      <c r="B116" s="6" t="s">
        <v>1</v>
      </c>
      <c r="C116" s="73" t="s">
        <v>934</v>
      </c>
      <c r="D116" s="73" t="s">
        <v>791</v>
      </c>
      <c r="E116" s="73" t="s">
        <v>3</v>
      </c>
      <c r="F116" s="73" t="s">
        <v>141</v>
      </c>
      <c r="G116" s="73" t="s">
        <v>142</v>
      </c>
    </row>
    <row r="117" spans="1:11" x14ac:dyDescent="0.25">
      <c r="A117" s="76" t="s">
        <v>4</v>
      </c>
      <c r="B117" s="6"/>
      <c r="C117" s="74" t="s">
        <v>5</v>
      </c>
      <c r="D117" s="7" t="s">
        <v>6</v>
      </c>
      <c r="E117" s="7" t="s">
        <v>11</v>
      </c>
      <c r="F117" s="7"/>
      <c r="G117" s="74"/>
    </row>
    <row r="118" spans="1:11" x14ac:dyDescent="0.25">
      <c r="A118" s="172" t="s">
        <v>157</v>
      </c>
      <c r="B118" s="134">
        <f>SUM(C118+E118+F118+G118)</f>
        <v>87</v>
      </c>
      <c r="C118" s="126">
        <f>SUM(D118)</f>
        <v>69</v>
      </c>
      <c r="D118" s="120">
        <v>69</v>
      </c>
      <c r="E118" s="120">
        <v>0</v>
      </c>
      <c r="F118" s="120">
        <v>0</v>
      </c>
      <c r="G118" s="120">
        <v>18</v>
      </c>
      <c r="H118" s="249"/>
    </row>
    <row r="119" spans="1:11" x14ac:dyDescent="0.25">
      <c r="A119" s="172" t="s">
        <v>25</v>
      </c>
      <c r="B119" s="134">
        <f t="shared" ref="B119:B130" si="26">SUM(C119+E119+F119+G119)</f>
        <v>252</v>
      </c>
      <c r="C119" s="126">
        <f t="shared" ref="C119:C130" si="27">SUM(D119)</f>
        <v>199</v>
      </c>
      <c r="D119" s="120">
        <v>199</v>
      </c>
      <c r="E119" s="120">
        <v>2</v>
      </c>
      <c r="F119" s="120">
        <v>0</v>
      </c>
      <c r="G119" s="120">
        <v>51</v>
      </c>
      <c r="H119" s="249"/>
    </row>
    <row r="120" spans="1:11" x14ac:dyDescent="0.25">
      <c r="A120" s="172" t="s">
        <v>26</v>
      </c>
      <c r="B120" s="134">
        <f t="shared" si="26"/>
        <v>281</v>
      </c>
      <c r="C120" s="126">
        <f t="shared" si="27"/>
        <v>221</v>
      </c>
      <c r="D120" s="120">
        <v>221</v>
      </c>
      <c r="E120" s="120">
        <v>1</v>
      </c>
      <c r="F120" s="120">
        <v>0</v>
      </c>
      <c r="G120" s="120">
        <v>59</v>
      </c>
      <c r="H120" s="249"/>
    </row>
    <row r="121" spans="1:11" x14ac:dyDescent="0.25">
      <c r="A121" s="172" t="s">
        <v>14</v>
      </c>
      <c r="B121" s="134">
        <f t="shared" si="26"/>
        <v>221</v>
      </c>
      <c r="C121" s="126">
        <f t="shared" si="27"/>
        <v>165</v>
      </c>
      <c r="D121" s="120">
        <v>165</v>
      </c>
      <c r="E121" s="120">
        <v>2</v>
      </c>
      <c r="F121" s="120">
        <v>0</v>
      </c>
      <c r="G121" s="120">
        <v>54</v>
      </c>
      <c r="H121" s="249"/>
    </row>
    <row r="122" spans="1:11" x14ac:dyDescent="0.25">
      <c r="A122" s="172" t="s">
        <v>158</v>
      </c>
      <c r="B122" s="134">
        <f t="shared" si="26"/>
        <v>472</v>
      </c>
      <c r="C122" s="126">
        <f t="shared" si="27"/>
        <v>363</v>
      </c>
      <c r="D122" s="120">
        <v>363</v>
      </c>
      <c r="E122" s="120">
        <v>0</v>
      </c>
      <c r="F122" s="120">
        <v>0</v>
      </c>
      <c r="G122" s="120">
        <v>109</v>
      </c>
      <c r="H122" s="249"/>
    </row>
    <row r="123" spans="1:11" x14ac:dyDescent="0.25">
      <c r="A123" s="172" t="s">
        <v>159</v>
      </c>
      <c r="B123" s="134">
        <f t="shared" si="26"/>
        <v>205</v>
      </c>
      <c r="C123" s="126">
        <f t="shared" si="27"/>
        <v>151</v>
      </c>
      <c r="D123" s="120">
        <v>151</v>
      </c>
      <c r="E123" s="120">
        <v>0</v>
      </c>
      <c r="F123" s="120">
        <v>0</v>
      </c>
      <c r="G123" s="120">
        <v>54</v>
      </c>
      <c r="H123" s="249"/>
    </row>
    <row r="124" spans="1:11" x14ac:dyDescent="0.25">
      <c r="A124" s="172" t="s">
        <v>160</v>
      </c>
      <c r="B124" s="134">
        <f t="shared" si="26"/>
        <v>94</v>
      </c>
      <c r="C124" s="126">
        <f t="shared" si="27"/>
        <v>71</v>
      </c>
      <c r="D124" s="120">
        <v>71</v>
      </c>
      <c r="E124" s="120">
        <v>0</v>
      </c>
      <c r="F124" s="120">
        <v>0</v>
      </c>
      <c r="G124" s="120">
        <v>23</v>
      </c>
      <c r="H124" s="249"/>
    </row>
    <row r="125" spans="1:11" x14ac:dyDescent="0.25">
      <c r="A125" s="172" t="s">
        <v>161</v>
      </c>
      <c r="B125" s="134">
        <f t="shared" si="26"/>
        <v>145</v>
      </c>
      <c r="C125" s="126">
        <f t="shared" si="27"/>
        <v>115</v>
      </c>
      <c r="D125" s="120">
        <v>115</v>
      </c>
      <c r="E125" s="120">
        <v>0</v>
      </c>
      <c r="F125" s="120">
        <v>0</v>
      </c>
      <c r="G125" s="120">
        <v>30</v>
      </c>
      <c r="H125" s="249"/>
    </row>
    <row r="126" spans="1:11" x14ac:dyDescent="0.25">
      <c r="A126" s="172" t="s">
        <v>27</v>
      </c>
      <c r="B126" s="134">
        <f t="shared" si="26"/>
        <v>305</v>
      </c>
      <c r="C126" s="126">
        <f t="shared" si="27"/>
        <v>236</v>
      </c>
      <c r="D126" s="120">
        <v>236</v>
      </c>
      <c r="E126" s="120">
        <v>0</v>
      </c>
      <c r="F126" s="120">
        <v>0</v>
      </c>
      <c r="G126" s="120">
        <v>69</v>
      </c>
      <c r="H126" s="249"/>
    </row>
    <row r="127" spans="1:11" x14ac:dyDescent="0.25">
      <c r="A127" s="172" t="s">
        <v>28</v>
      </c>
      <c r="B127" s="134">
        <f t="shared" si="26"/>
        <v>108</v>
      </c>
      <c r="C127" s="126">
        <f t="shared" si="27"/>
        <v>82</v>
      </c>
      <c r="D127" s="120">
        <v>82</v>
      </c>
      <c r="E127" s="120">
        <v>1</v>
      </c>
      <c r="F127" s="120">
        <v>0</v>
      </c>
      <c r="G127" s="120">
        <v>25</v>
      </c>
      <c r="H127" s="249"/>
    </row>
    <row r="128" spans="1:11" x14ac:dyDescent="0.25">
      <c r="A128" s="172" t="s">
        <v>29</v>
      </c>
      <c r="B128" s="134">
        <f t="shared" si="26"/>
        <v>168</v>
      </c>
      <c r="C128" s="126">
        <f t="shared" si="27"/>
        <v>125</v>
      </c>
      <c r="D128" s="120">
        <v>125</v>
      </c>
      <c r="E128" s="120">
        <v>1</v>
      </c>
      <c r="F128" s="120">
        <v>0</v>
      </c>
      <c r="G128" s="120">
        <v>42</v>
      </c>
      <c r="H128" s="249"/>
    </row>
    <row r="129" spans="1:8" x14ac:dyDescent="0.25">
      <c r="A129" s="173" t="s">
        <v>30</v>
      </c>
      <c r="B129" s="134">
        <f t="shared" si="26"/>
        <v>168</v>
      </c>
      <c r="C129" s="126">
        <f t="shared" si="27"/>
        <v>122</v>
      </c>
      <c r="D129" s="120">
        <v>122</v>
      </c>
      <c r="E129" s="120">
        <v>0</v>
      </c>
      <c r="F129" s="120">
        <v>0</v>
      </c>
      <c r="G129" s="120">
        <v>46</v>
      </c>
      <c r="H129" s="249"/>
    </row>
    <row r="130" spans="1:8" x14ac:dyDescent="0.25">
      <c r="A130" s="131" t="s">
        <v>165</v>
      </c>
      <c r="B130" s="129">
        <f t="shared" si="26"/>
        <v>2506</v>
      </c>
      <c r="C130" s="134">
        <f t="shared" si="27"/>
        <v>1919</v>
      </c>
      <c r="D130" s="130">
        <f>SUM(D118:D129)</f>
        <v>1919</v>
      </c>
      <c r="E130" s="130">
        <f t="shared" ref="E130:G130" si="28">SUM(E118:E129)</f>
        <v>7</v>
      </c>
      <c r="F130" s="130">
        <f t="shared" si="28"/>
        <v>0</v>
      </c>
      <c r="G130" s="130">
        <f t="shared" si="28"/>
        <v>580</v>
      </c>
    </row>
  </sheetData>
  <pageMargins left="0.7" right="0.7" top="1.1875" bottom="0.75" header="0.3" footer="0.3"/>
  <pageSetup paperSize="5" orientation="portrait" r:id="rId1"/>
  <headerFooter>
    <oddHeader>&amp;C&amp;"-,Bold"&amp;16 2017 General Election
November 7, 2017</oddHeader>
  </headerFooter>
  <ignoredErrors>
    <ignoredError sqref="F17:K17 H66 E9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77"/>
  <sheetViews>
    <sheetView view="pageLayout" topLeftCell="A16" zoomScaleNormal="100" workbookViewId="0">
      <selection activeCell="O26" sqref="O26"/>
    </sheetView>
  </sheetViews>
  <sheetFormatPr defaultColWidth="9.140625" defaultRowHeight="15" x14ac:dyDescent="0.25"/>
  <cols>
    <col min="1" max="1" width="14.7109375" style="10" customWidth="1"/>
    <col min="2" max="2" width="5" style="230" customWidth="1"/>
    <col min="3" max="9" width="3.42578125" style="230" customWidth="1"/>
    <col min="10" max="10" width="4.42578125" style="230" customWidth="1"/>
    <col min="11" max="12" width="3.42578125" style="230" customWidth="1"/>
    <col min="13" max="13" width="3.85546875" style="230" customWidth="1"/>
    <col min="14" max="15" width="3.42578125" style="230" customWidth="1"/>
    <col min="16" max="16" width="4.140625" style="230" customWidth="1"/>
    <col min="17" max="25" width="3.42578125" style="230" customWidth="1"/>
    <col min="27" max="27" width="5.7109375" customWidth="1"/>
    <col min="28" max="28" width="3.85546875" customWidth="1"/>
    <col min="29" max="29" width="4.28515625" customWidth="1"/>
    <col min="34" max="34" width="4.42578125" customWidth="1"/>
    <col min="35" max="35" width="3.7109375" customWidth="1"/>
    <col min="36" max="37" width="3.85546875" customWidth="1"/>
  </cols>
  <sheetData>
    <row r="2" spans="1:27" ht="4.5" customHeight="1" x14ac:dyDescent="0.25">
      <c r="A2" s="225"/>
      <c r="B2" s="232"/>
      <c r="C2" s="232"/>
      <c r="D2" s="232"/>
      <c r="E2" s="232"/>
      <c r="F2" s="232"/>
      <c r="G2" s="232"/>
      <c r="H2" s="232"/>
      <c r="I2" s="232"/>
      <c r="J2" s="232"/>
      <c r="K2" s="232"/>
      <c r="L2" s="233"/>
      <c r="M2" s="233"/>
      <c r="N2" s="233"/>
      <c r="O2" s="233"/>
      <c r="P2" s="233"/>
      <c r="Q2" s="233"/>
      <c r="R2" s="233"/>
    </row>
    <row r="3" spans="1:27" ht="96.75" customHeight="1" x14ac:dyDescent="0.25">
      <c r="A3" s="75" t="s">
        <v>203</v>
      </c>
      <c r="B3" s="234" t="s">
        <v>1</v>
      </c>
      <c r="C3" s="234" t="s">
        <v>204</v>
      </c>
      <c r="D3" s="234" t="s">
        <v>232</v>
      </c>
      <c r="E3" s="234" t="s">
        <v>232</v>
      </c>
      <c r="F3" s="234" t="s">
        <v>204</v>
      </c>
      <c r="G3" s="234" t="s">
        <v>149</v>
      </c>
      <c r="H3" s="234" t="s">
        <v>149</v>
      </c>
      <c r="I3" s="234" t="s">
        <v>149</v>
      </c>
      <c r="J3" s="234" t="s">
        <v>233</v>
      </c>
      <c r="K3" s="234" t="s">
        <v>940</v>
      </c>
      <c r="L3" s="234" t="s">
        <v>233</v>
      </c>
      <c r="M3" s="234" t="s">
        <v>205</v>
      </c>
      <c r="N3" s="234" t="s">
        <v>938</v>
      </c>
      <c r="O3" s="234" t="s">
        <v>205</v>
      </c>
      <c r="P3" s="234" t="s">
        <v>235</v>
      </c>
      <c r="Q3" s="234" t="s">
        <v>939</v>
      </c>
      <c r="R3" s="234" t="s">
        <v>235</v>
      </c>
      <c r="S3" s="234" t="s">
        <v>234</v>
      </c>
      <c r="T3" s="234" t="s">
        <v>234</v>
      </c>
      <c r="U3" s="234" t="s">
        <v>234</v>
      </c>
      <c r="V3" s="234" t="s">
        <v>234</v>
      </c>
      <c r="W3" s="234" t="s">
        <v>3</v>
      </c>
      <c r="X3" s="234" t="s">
        <v>141</v>
      </c>
      <c r="Y3" s="234" t="s">
        <v>142</v>
      </c>
    </row>
    <row r="4" spans="1:27" ht="19.5" customHeight="1" x14ac:dyDescent="0.25">
      <c r="A4" s="76" t="s">
        <v>206</v>
      </c>
      <c r="B4" s="15"/>
      <c r="C4" s="235" t="s">
        <v>5</v>
      </c>
      <c r="D4" s="55" t="s">
        <v>6</v>
      </c>
      <c r="E4" s="55" t="s">
        <v>9</v>
      </c>
      <c r="F4" s="55" t="s">
        <v>10</v>
      </c>
      <c r="G4" s="235" t="s">
        <v>5</v>
      </c>
      <c r="H4" s="55" t="s">
        <v>6</v>
      </c>
      <c r="I4" s="55" t="s">
        <v>9</v>
      </c>
      <c r="J4" s="323" t="s">
        <v>5</v>
      </c>
      <c r="K4" s="55" t="s">
        <v>6</v>
      </c>
      <c r="L4" s="55" t="s">
        <v>9</v>
      </c>
      <c r="M4" s="235" t="s">
        <v>5</v>
      </c>
      <c r="N4" s="55" t="s">
        <v>7</v>
      </c>
      <c r="O4" s="55" t="s">
        <v>8</v>
      </c>
      <c r="P4" s="235" t="s">
        <v>5</v>
      </c>
      <c r="Q4" s="55" t="s">
        <v>7</v>
      </c>
      <c r="R4" s="55" t="s">
        <v>8</v>
      </c>
      <c r="S4" s="235" t="s">
        <v>5</v>
      </c>
      <c r="T4" s="55" t="s">
        <v>7</v>
      </c>
      <c r="U4" s="55" t="s">
        <v>8</v>
      </c>
      <c r="V4" s="55" t="s">
        <v>10</v>
      </c>
      <c r="W4" s="55" t="s">
        <v>11</v>
      </c>
      <c r="X4" s="12"/>
      <c r="Y4" s="15"/>
    </row>
    <row r="5" spans="1:27" ht="17.25" customHeight="1" x14ac:dyDescent="0.25">
      <c r="A5" s="171" t="s">
        <v>184</v>
      </c>
      <c r="B5" s="244">
        <f>SUM(C5+G5+J5+M5+P5+S5+W5+X5+Y5)</f>
        <v>378</v>
      </c>
      <c r="C5" s="245">
        <f>SUM(D5+E5+F5)</f>
        <v>56</v>
      </c>
      <c r="D5" s="246">
        <v>50</v>
      </c>
      <c r="E5" s="246">
        <v>5</v>
      </c>
      <c r="F5" s="246">
        <v>1</v>
      </c>
      <c r="G5" s="245">
        <f>SUM(H5+I5)</f>
        <v>46</v>
      </c>
      <c r="H5" s="246">
        <v>38</v>
      </c>
      <c r="I5" s="246">
        <v>8</v>
      </c>
      <c r="J5" s="245">
        <f>SUM(K5+L5)</f>
        <v>61</v>
      </c>
      <c r="K5" s="246">
        <v>54</v>
      </c>
      <c r="L5" s="246">
        <v>7</v>
      </c>
      <c r="M5" s="245">
        <f>SUM(N5+O5)</f>
        <v>72</v>
      </c>
      <c r="N5" s="246">
        <v>58</v>
      </c>
      <c r="O5" s="246">
        <v>14</v>
      </c>
      <c r="P5" s="245">
        <f>SUM(Q5+R5)</f>
        <v>50</v>
      </c>
      <c r="Q5" s="246">
        <v>40</v>
      </c>
      <c r="R5" s="246">
        <v>10</v>
      </c>
      <c r="S5" s="245">
        <f>SUM(T5+U5+V5)</f>
        <v>51</v>
      </c>
      <c r="T5" s="246">
        <v>39</v>
      </c>
      <c r="U5" s="246">
        <v>11</v>
      </c>
      <c r="V5" s="246">
        <v>1</v>
      </c>
      <c r="W5" s="246">
        <v>0</v>
      </c>
      <c r="X5" s="246">
        <v>3</v>
      </c>
      <c r="Y5" s="246">
        <v>39</v>
      </c>
      <c r="Z5" s="249"/>
    </row>
    <row r="6" spans="1:27" ht="17.25" customHeight="1" x14ac:dyDescent="0.25">
      <c r="A6" s="171" t="s">
        <v>185</v>
      </c>
      <c r="B6" s="244">
        <f t="shared" ref="B6:B24" si="0">SUM(C6+G6+J6+M6+P6+S6+W6+X6+Y6)</f>
        <v>798</v>
      </c>
      <c r="C6" s="245">
        <f t="shared" ref="C6:C24" si="1">SUM(D6+E6+F6)</f>
        <v>119</v>
      </c>
      <c r="D6" s="246">
        <v>107</v>
      </c>
      <c r="E6" s="246">
        <v>5</v>
      </c>
      <c r="F6" s="246">
        <v>7</v>
      </c>
      <c r="G6" s="245">
        <f t="shared" ref="G6:G24" si="2">SUM(H6+I6)</f>
        <v>112</v>
      </c>
      <c r="H6" s="246">
        <v>102</v>
      </c>
      <c r="I6" s="246">
        <v>10</v>
      </c>
      <c r="J6" s="245">
        <f t="shared" ref="J6:J24" si="3">SUM(K6+L6)</f>
        <v>127</v>
      </c>
      <c r="K6" s="246">
        <v>115</v>
      </c>
      <c r="L6" s="246">
        <v>12</v>
      </c>
      <c r="M6" s="245">
        <f t="shared" ref="M6:M24" si="4">SUM(N6+O6)</f>
        <v>131</v>
      </c>
      <c r="N6" s="246">
        <v>109</v>
      </c>
      <c r="O6" s="246">
        <v>22</v>
      </c>
      <c r="P6" s="245">
        <f t="shared" ref="P6:P24" si="5">SUM(Q6+R6)</f>
        <v>118</v>
      </c>
      <c r="Q6" s="246">
        <v>89</v>
      </c>
      <c r="R6" s="246">
        <v>29</v>
      </c>
      <c r="S6" s="245">
        <f t="shared" ref="S6:S24" si="6">SUM(T6+U6+V6)</f>
        <v>102</v>
      </c>
      <c r="T6" s="246">
        <v>79</v>
      </c>
      <c r="U6" s="246">
        <v>16</v>
      </c>
      <c r="V6" s="246">
        <v>7</v>
      </c>
      <c r="W6" s="246">
        <v>0</v>
      </c>
      <c r="X6" s="246">
        <v>3</v>
      </c>
      <c r="Y6" s="246">
        <v>86</v>
      </c>
      <c r="Z6" s="249"/>
      <c r="AA6" s="71"/>
    </row>
    <row r="7" spans="1:27" ht="17.25" customHeight="1" x14ac:dyDescent="0.25">
      <c r="A7" s="171" t="s">
        <v>186</v>
      </c>
      <c r="B7" s="244">
        <f t="shared" si="0"/>
        <v>933</v>
      </c>
      <c r="C7" s="245">
        <f t="shared" si="1"/>
        <v>110</v>
      </c>
      <c r="D7" s="246">
        <v>103</v>
      </c>
      <c r="E7" s="246">
        <v>1</v>
      </c>
      <c r="F7" s="246">
        <v>6</v>
      </c>
      <c r="G7" s="245">
        <f t="shared" si="2"/>
        <v>94</v>
      </c>
      <c r="H7" s="246">
        <v>87</v>
      </c>
      <c r="I7" s="246">
        <v>7</v>
      </c>
      <c r="J7" s="245">
        <f t="shared" si="3"/>
        <v>104</v>
      </c>
      <c r="K7" s="246">
        <v>102</v>
      </c>
      <c r="L7" s="246">
        <v>2</v>
      </c>
      <c r="M7" s="245">
        <f t="shared" si="4"/>
        <v>187</v>
      </c>
      <c r="N7" s="246">
        <v>163</v>
      </c>
      <c r="O7" s="246">
        <v>24</v>
      </c>
      <c r="P7" s="245">
        <f t="shared" si="5"/>
        <v>163</v>
      </c>
      <c r="Q7" s="246">
        <v>139</v>
      </c>
      <c r="R7" s="246">
        <v>24</v>
      </c>
      <c r="S7" s="245">
        <f t="shared" si="6"/>
        <v>166</v>
      </c>
      <c r="T7" s="246">
        <v>127</v>
      </c>
      <c r="U7" s="246">
        <v>23</v>
      </c>
      <c r="V7" s="246">
        <v>16</v>
      </c>
      <c r="W7" s="246">
        <v>0</v>
      </c>
      <c r="X7" s="246">
        <v>12</v>
      </c>
      <c r="Y7" s="246">
        <v>97</v>
      </c>
      <c r="Z7" s="249"/>
      <c r="AA7" s="71"/>
    </row>
    <row r="8" spans="1:27" ht="17.25" customHeight="1" x14ac:dyDescent="0.25">
      <c r="A8" s="171" t="s">
        <v>187</v>
      </c>
      <c r="B8" s="244">
        <f t="shared" si="0"/>
        <v>198</v>
      </c>
      <c r="C8" s="245">
        <f t="shared" si="1"/>
        <v>27</v>
      </c>
      <c r="D8" s="246">
        <v>26</v>
      </c>
      <c r="E8" s="246">
        <v>0</v>
      </c>
      <c r="F8" s="246">
        <v>1</v>
      </c>
      <c r="G8" s="245">
        <f t="shared" si="2"/>
        <v>26</v>
      </c>
      <c r="H8" s="246">
        <v>24</v>
      </c>
      <c r="I8" s="246">
        <v>2</v>
      </c>
      <c r="J8" s="245">
        <f t="shared" si="3"/>
        <v>32</v>
      </c>
      <c r="K8" s="246">
        <v>31</v>
      </c>
      <c r="L8" s="246">
        <v>1</v>
      </c>
      <c r="M8" s="245">
        <f t="shared" si="4"/>
        <v>32</v>
      </c>
      <c r="N8" s="246">
        <v>26</v>
      </c>
      <c r="O8" s="246">
        <v>6</v>
      </c>
      <c r="P8" s="245">
        <f t="shared" si="5"/>
        <v>30</v>
      </c>
      <c r="Q8" s="246">
        <v>25</v>
      </c>
      <c r="R8" s="246">
        <v>5</v>
      </c>
      <c r="S8" s="245">
        <f t="shared" si="6"/>
        <v>27</v>
      </c>
      <c r="T8" s="246">
        <v>20</v>
      </c>
      <c r="U8" s="246">
        <v>5</v>
      </c>
      <c r="V8" s="246">
        <v>2</v>
      </c>
      <c r="W8" s="246">
        <v>0</v>
      </c>
      <c r="X8" s="246">
        <v>0</v>
      </c>
      <c r="Y8" s="246">
        <v>24</v>
      </c>
      <c r="Z8" s="249"/>
      <c r="AA8" s="71"/>
    </row>
    <row r="9" spans="1:27" ht="17.25" customHeight="1" x14ac:dyDescent="0.25">
      <c r="A9" s="171" t="s">
        <v>188</v>
      </c>
      <c r="B9" s="244">
        <f t="shared" si="0"/>
        <v>831</v>
      </c>
      <c r="C9" s="245">
        <f t="shared" si="1"/>
        <v>138</v>
      </c>
      <c r="D9" s="246">
        <v>120</v>
      </c>
      <c r="E9" s="246">
        <v>10</v>
      </c>
      <c r="F9" s="246">
        <v>8</v>
      </c>
      <c r="G9" s="245">
        <f t="shared" si="2"/>
        <v>111</v>
      </c>
      <c r="H9" s="246">
        <v>103</v>
      </c>
      <c r="I9" s="246">
        <v>8</v>
      </c>
      <c r="J9" s="245">
        <f t="shared" si="3"/>
        <v>135</v>
      </c>
      <c r="K9" s="246">
        <v>125</v>
      </c>
      <c r="L9" s="246">
        <v>10</v>
      </c>
      <c r="M9" s="245">
        <f t="shared" si="4"/>
        <v>129</v>
      </c>
      <c r="N9" s="246">
        <v>98</v>
      </c>
      <c r="O9" s="246">
        <v>31</v>
      </c>
      <c r="P9" s="245">
        <f t="shared" si="5"/>
        <v>124</v>
      </c>
      <c r="Q9" s="246">
        <v>94</v>
      </c>
      <c r="R9" s="246">
        <v>30</v>
      </c>
      <c r="S9" s="245">
        <f t="shared" si="6"/>
        <v>110</v>
      </c>
      <c r="T9" s="246">
        <v>73</v>
      </c>
      <c r="U9" s="246">
        <v>29</v>
      </c>
      <c r="V9" s="246">
        <v>8</v>
      </c>
      <c r="W9" s="246">
        <v>0</v>
      </c>
      <c r="X9" s="246">
        <v>3</v>
      </c>
      <c r="Y9" s="246">
        <v>81</v>
      </c>
      <c r="Z9" s="249"/>
      <c r="AA9" s="71"/>
    </row>
    <row r="10" spans="1:27" ht="17.25" customHeight="1" x14ac:dyDescent="0.25">
      <c r="A10" s="171" t="s">
        <v>189</v>
      </c>
      <c r="B10" s="244">
        <f t="shared" si="0"/>
        <v>1401</v>
      </c>
      <c r="C10" s="245">
        <f t="shared" si="1"/>
        <v>208</v>
      </c>
      <c r="D10" s="246">
        <v>182</v>
      </c>
      <c r="E10" s="246">
        <v>12</v>
      </c>
      <c r="F10" s="246">
        <v>14</v>
      </c>
      <c r="G10" s="245">
        <f t="shared" si="2"/>
        <v>175</v>
      </c>
      <c r="H10" s="246">
        <v>160</v>
      </c>
      <c r="I10" s="246">
        <v>15</v>
      </c>
      <c r="J10" s="245">
        <f t="shared" si="3"/>
        <v>244</v>
      </c>
      <c r="K10" s="246">
        <v>219</v>
      </c>
      <c r="L10" s="246">
        <v>25</v>
      </c>
      <c r="M10" s="245">
        <f t="shared" si="4"/>
        <v>246</v>
      </c>
      <c r="N10" s="246">
        <v>203</v>
      </c>
      <c r="O10" s="246">
        <v>43</v>
      </c>
      <c r="P10" s="245">
        <f t="shared" si="5"/>
        <v>195</v>
      </c>
      <c r="Q10" s="246">
        <v>160</v>
      </c>
      <c r="R10" s="246">
        <v>35</v>
      </c>
      <c r="S10" s="245">
        <f t="shared" si="6"/>
        <v>197</v>
      </c>
      <c r="T10" s="246">
        <v>147</v>
      </c>
      <c r="U10" s="246">
        <v>33</v>
      </c>
      <c r="V10" s="246">
        <v>17</v>
      </c>
      <c r="W10" s="246">
        <v>1</v>
      </c>
      <c r="X10" s="246">
        <v>0</v>
      </c>
      <c r="Y10" s="246">
        <v>135</v>
      </c>
      <c r="Z10" s="249"/>
      <c r="AA10" s="71"/>
    </row>
    <row r="11" spans="1:27" ht="17.25" customHeight="1" x14ac:dyDescent="0.25">
      <c r="A11" s="171" t="s">
        <v>190</v>
      </c>
      <c r="B11" s="244">
        <f t="shared" si="0"/>
        <v>567</v>
      </c>
      <c r="C11" s="245">
        <f t="shared" si="1"/>
        <v>93</v>
      </c>
      <c r="D11" s="246">
        <v>85</v>
      </c>
      <c r="E11" s="246">
        <v>7</v>
      </c>
      <c r="F11" s="246">
        <v>1</v>
      </c>
      <c r="G11" s="245">
        <f t="shared" si="2"/>
        <v>77</v>
      </c>
      <c r="H11" s="246">
        <v>72</v>
      </c>
      <c r="I11" s="246">
        <v>5</v>
      </c>
      <c r="J11" s="245">
        <f t="shared" si="3"/>
        <v>96</v>
      </c>
      <c r="K11" s="246">
        <v>89</v>
      </c>
      <c r="L11" s="246">
        <v>7</v>
      </c>
      <c r="M11" s="245">
        <f t="shared" si="4"/>
        <v>96</v>
      </c>
      <c r="N11" s="246">
        <v>71</v>
      </c>
      <c r="O11" s="246">
        <v>25</v>
      </c>
      <c r="P11" s="245">
        <f t="shared" si="5"/>
        <v>88</v>
      </c>
      <c r="Q11" s="246">
        <v>66</v>
      </c>
      <c r="R11" s="246">
        <v>22</v>
      </c>
      <c r="S11" s="245">
        <f t="shared" si="6"/>
        <v>74</v>
      </c>
      <c r="T11" s="246">
        <v>53</v>
      </c>
      <c r="U11" s="246">
        <v>18</v>
      </c>
      <c r="V11" s="246">
        <v>3</v>
      </c>
      <c r="W11" s="246">
        <v>4</v>
      </c>
      <c r="X11" s="246">
        <v>0</v>
      </c>
      <c r="Y11" s="246">
        <v>39</v>
      </c>
      <c r="Z11" s="249"/>
      <c r="AA11" s="71"/>
    </row>
    <row r="12" spans="1:27" ht="17.25" customHeight="1" x14ac:dyDescent="0.25">
      <c r="A12" s="171" t="s">
        <v>191</v>
      </c>
      <c r="B12" s="244">
        <f t="shared" si="0"/>
        <v>327</v>
      </c>
      <c r="C12" s="245">
        <f t="shared" si="1"/>
        <v>52</v>
      </c>
      <c r="D12" s="246">
        <v>47</v>
      </c>
      <c r="E12" s="246">
        <v>4</v>
      </c>
      <c r="F12" s="246">
        <v>1</v>
      </c>
      <c r="G12" s="245">
        <f t="shared" si="2"/>
        <v>52</v>
      </c>
      <c r="H12" s="246">
        <v>45</v>
      </c>
      <c r="I12" s="246">
        <v>7</v>
      </c>
      <c r="J12" s="245">
        <f t="shared" si="3"/>
        <v>59</v>
      </c>
      <c r="K12" s="246">
        <v>53</v>
      </c>
      <c r="L12" s="246">
        <v>6</v>
      </c>
      <c r="M12" s="245">
        <f t="shared" si="4"/>
        <v>51</v>
      </c>
      <c r="N12" s="246">
        <v>38</v>
      </c>
      <c r="O12" s="246">
        <v>13</v>
      </c>
      <c r="P12" s="245">
        <f t="shared" si="5"/>
        <v>46</v>
      </c>
      <c r="Q12" s="246">
        <v>30</v>
      </c>
      <c r="R12" s="246">
        <v>16</v>
      </c>
      <c r="S12" s="245">
        <f t="shared" si="6"/>
        <v>41</v>
      </c>
      <c r="T12" s="246">
        <v>25</v>
      </c>
      <c r="U12" s="246">
        <v>14</v>
      </c>
      <c r="V12" s="246">
        <v>2</v>
      </c>
      <c r="W12" s="246">
        <v>0</v>
      </c>
      <c r="X12" s="246">
        <v>3</v>
      </c>
      <c r="Y12" s="246">
        <v>23</v>
      </c>
      <c r="Z12" s="249"/>
      <c r="AA12" s="71"/>
    </row>
    <row r="13" spans="1:27" ht="17.25" customHeight="1" x14ac:dyDescent="0.25">
      <c r="A13" s="171" t="s">
        <v>192</v>
      </c>
      <c r="B13" s="244">
        <f t="shared" si="0"/>
        <v>315</v>
      </c>
      <c r="C13" s="245">
        <f t="shared" si="1"/>
        <v>36</v>
      </c>
      <c r="D13" s="246">
        <v>34</v>
      </c>
      <c r="E13" s="246">
        <v>2</v>
      </c>
      <c r="F13" s="246">
        <v>0</v>
      </c>
      <c r="G13" s="245">
        <f t="shared" si="2"/>
        <v>41</v>
      </c>
      <c r="H13" s="246">
        <v>36</v>
      </c>
      <c r="I13" s="246">
        <v>5</v>
      </c>
      <c r="J13" s="245">
        <f t="shared" si="3"/>
        <v>51</v>
      </c>
      <c r="K13" s="246">
        <v>46</v>
      </c>
      <c r="L13" s="246">
        <v>5</v>
      </c>
      <c r="M13" s="245">
        <f t="shared" si="4"/>
        <v>55</v>
      </c>
      <c r="N13" s="246">
        <v>40</v>
      </c>
      <c r="O13" s="246">
        <v>15</v>
      </c>
      <c r="P13" s="245">
        <f t="shared" si="5"/>
        <v>48</v>
      </c>
      <c r="Q13" s="246">
        <v>33</v>
      </c>
      <c r="R13" s="246">
        <v>15</v>
      </c>
      <c r="S13" s="245">
        <f t="shared" si="6"/>
        <v>50</v>
      </c>
      <c r="T13" s="246">
        <v>29</v>
      </c>
      <c r="U13" s="246">
        <v>17</v>
      </c>
      <c r="V13" s="246">
        <v>4</v>
      </c>
      <c r="W13" s="246">
        <v>0</v>
      </c>
      <c r="X13" s="246">
        <v>0</v>
      </c>
      <c r="Y13" s="246">
        <v>34</v>
      </c>
      <c r="Z13" s="249"/>
      <c r="AA13" s="71"/>
    </row>
    <row r="14" spans="1:27" ht="17.25" customHeight="1" x14ac:dyDescent="0.25">
      <c r="A14" s="171" t="s">
        <v>193</v>
      </c>
      <c r="B14" s="244">
        <f t="shared" si="0"/>
        <v>33</v>
      </c>
      <c r="C14" s="245">
        <f t="shared" si="1"/>
        <v>4</v>
      </c>
      <c r="D14" s="246">
        <v>4</v>
      </c>
      <c r="E14" s="246">
        <v>0</v>
      </c>
      <c r="F14" s="246">
        <v>0</v>
      </c>
      <c r="G14" s="245">
        <f t="shared" si="2"/>
        <v>2</v>
      </c>
      <c r="H14" s="246">
        <v>2</v>
      </c>
      <c r="I14" s="246">
        <v>0</v>
      </c>
      <c r="J14" s="245">
        <f t="shared" si="3"/>
        <v>8</v>
      </c>
      <c r="K14" s="246">
        <v>8</v>
      </c>
      <c r="L14" s="246">
        <v>0</v>
      </c>
      <c r="M14" s="245">
        <f t="shared" si="4"/>
        <v>4</v>
      </c>
      <c r="N14" s="246">
        <v>4</v>
      </c>
      <c r="O14" s="246">
        <v>0</v>
      </c>
      <c r="P14" s="245">
        <f t="shared" si="5"/>
        <v>4</v>
      </c>
      <c r="Q14" s="246">
        <v>4</v>
      </c>
      <c r="R14" s="246">
        <v>0</v>
      </c>
      <c r="S14" s="245">
        <f t="shared" si="6"/>
        <v>3</v>
      </c>
      <c r="T14" s="246">
        <v>3</v>
      </c>
      <c r="U14" s="246">
        <v>0</v>
      </c>
      <c r="V14" s="246">
        <v>0</v>
      </c>
      <c r="W14" s="246">
        <v>0</v>
      </c>
      <c r="X14" s="246">
        <v>0</v>
      </c>
      <c r="Y14" s="246">
        <v>8</v>
      </c>
      <c r="Z14" s="249"/>
      <c r="AA14" s="71"/>
    </row>
    <row r="15" spans="1:27" ht="17.25" customHeight="1" x14ac:dyDescent="0.25">
      <c r="A15" s="171" t="s">
        <v>194</v>
      </c>
      <c r="B15" s="244">
        <f t="shared" si="0"/>
        <v>1230</v>
      </c>
      <c r="C15" s="245">
        <f t="shared" si="1"/>
        <v>182</v>
      </c>
      <c r="D15" s="246">
        <v>167</v>
      </c>
      <c r="E15" s="246">
        <v>11</v>
      </c>
      <c r="F15" s="246">
        <v>4</v>
      </c>
      <c r="G15" s="245">
        <f t="shared" si="2"/>
        <v>172</v>
      </c>
      <c r="H15" s="246">
        <v>160</v>
      </c>
      <c r="I15" s="246">
        <v>12</v>
      </c>
      <c r="J15" s="245">
        <f t="shared" si="3"/>
        <v>191</v>
      </c>
      <c r="K15" s="246">
        <v>176</v>
      </c>
      <c r="L15" s="246">
        <v>15</v>
      </c>
      <c r="M15" s="245">
        <f t="shared" si="4"/>
        <v>227</v>
      </c>
      <c r="N15" s="246">
        <v>173</v>
      </c>
      <c r="O15" s="246">
        <v>54</v>
      </c>
      <c r="P15" s="245">
        <f t="shared" si="5"/>
        <v>183</v>
      </c>
      <c r="Q15" s="246">
        <v>147</v>
      </c>
      <c r="R15" s="246">
        <v>36</v>
      </c>
      <c r="S15" s="245">
        <f t="shared" si="6"/>
        <v>176</v>
      </c>
      <c r="T15" s="246">
        <v>142</v>
      </c>
      <c r="U15" s="246">
        <v>30</v>
      </c>
      <c r="V15" s="246">
        <v>4</v>
      </c>
      <c r="W15" s="246">
        <v>0</v>
      </c>
      <c r="X15" s="246">
        <v>3</v>
      </c>
      <c r="Y15" s="246">
        <v>96</v>
      </c>
      <c r="Z15" s="249"/>
      <c r="AA15" s="71"/>
    </row>
    <row r="16" spans="1:27" ht="17.25" customHeight="1" x14ac:dyDescent="0.25">
      <c r="A16" s="171" t="s">
        <v>195</v>
      </c>
      <c r="B16" s="244">
        <f t="shared" si="0"/>
        <v>1137</v>
      </c>
      <c r="C16" s="245">
        <f t="shared" si="1"/>
        <v>148</v>
      </c>
      <c r="D16" s="246">
        <v>139</v>
      </c>
      <c r="E16" s="246">
        <v>7</v>
      </c>
      <c r="F16" s="246">
        <v>2</v>
      </c>
      <c r="G16" s="245">
        <f t="shared" si="2"/>
        <v>141</v>
      </c>
      <c r="H16" s="246">
        <v>127</v>
      </c>
      <c r="I16" s="246">
        <v>14</v>
      </c>
      <c r="J16" s="245">
        <f t="shared" si="3"/>
        <v>148</v>
      </c>
      <c r="K16" s="246">
        <v>135</v>
      </c>
      <c r="L16" s="246">
        <v>13</v>
      </c>
      <c r="M16" s="245">
        <f t="shared" si="4"/>
        <v>219</v>
      </c>
      <c r="N16" s="246">
        <v>184</v>
      </c>
      <c r="O16" s="246">
        <v>35</v>
      </c>
      <c r="P16" s="245">
        <f t="shared" si="5"/>
        <v>188</v>
      </c>
      <c r="Q16" s="246">
        <v>155</v>
      </c>
      <c r="R16" s="246">
        <v>33</v>
      </c>
      <c r="S16" s="245">
        <f t="shared" si="6"/>
        <v>176</v>
      </c>
      <c r="T16" s="246">
        <v>135</v>
      </c>
      <c r="U16" s="246">
        <v>35</v>
      </c>
      <c r="V16" s="246">
        <v>6</v>
      </c>
      <c r="W16" s="246">
        <v>2</v>
      </c>
      <c r="X16" s="246">
        <v>6</v>
      </c>
      <c r="Y16" s="246">
        <v>109</v>
      </c>
      <c r="Z16" s="249"/>
      <c r="AA16" s="71"/>
    </row>
    <row r="17" spans="1:27" ht="17.25" customHeight="1" x14ac:dyDescent="0.25">
      <c r="A17" s="171" t="s">
        <v>196</v>
      </c>
      <c r="B17" s="244">
        <f t="shared" si="0"/>
        <v>1020</v>
      </c>
      <c r="C17" s="245">
        <f t="shared" si="1"/>
        <v>135</v>
      </c>
      <c r="D17" s="246">
        <v>126</v>
      </c>
      <c r="E17" s="246">
        <v>5</v>
      </c>
      <c r="F17" s="246">
        <v>4</v>
      </c>
      <c r="G17" s="245">
        <f t="shared" si="2"/>
        <v>125</v>
      </c>
      <c r="H17" s="246">
        <v>120</v>
      </c>
      <c r="I17" s="246">
        <v>5</v>
      </c>
      <c r="J17" s="245">
        <f t="shared" si="3"/>
        <v>143</v>
      </c>
      <c r="K17" s="246">
        <v>135</v>
      </c>
      <c r="L17" s="246">
        <v>8</v>
      </c>
      <c r="M17" s="245">
        <f t="shared" si="4"/>
        <v>180</v>
      </c>
      <c r="N17" s="246">
        <v>144</v>
      </c>
      <c r="O17" s="246">
        <v>36</v>
      </c>
      <c r="P17" s="245">
        <f t="shared" si="5"/>
        <v>167</v>
      </c>
      <c r="Q17" s="246">
        <v>135</v>
      </c>
      <c r="R17" s="246">
        <v>32</v>
      </c>
      <c r="S17" s="245">
        <f t="shared" si="6"/>
        <v>161</v>
      </c>
      <c r="T17" s="246">
        <v>131</v>
      </c>
      <c r="U17" s="246">
        <v>26</v>
      </c>
      <c r="V17" s="246">
        <v>4</v>
      </c>
      <c r="W17" s="246">
        <v>0</v>
      </c>
      <c r="X17" s="246">
        <v>9</v>
      </c>
      <c r="Y17" s="246">
        <v>100</v>
      </c>
      <c r="Z17" s="249"/>
      <c r="AA17" s="71"/>
    </row>
    <row r="18" spans="1:27" ht="17.25" customHeight="1" x14ac:dyDescent="0.25">
      <c r="A18" s="171" t="s">
        <v>197</v>
      </c>
      <c r="B18" s="244">
        <f t="shared" si="0"/>
        <v>579</v>
      </c>
      <c r="C18" s="245">
        <f t="shared" si="1"/>
        <v>100</v>
      </c>
      <c r="D18" s="246">
        <v>90</v>
      </c>
      <c r="E18" s="246">
        <v>3</v>
      </c>
      <c r="F18" s="246">
        <v>7</v>
      </c>
      <c r="G18" s="245">
        <f t="shared" si="2"/>
        <v>86</v>
      </c>
      <c r="H18" s="246">
        <v>80</v>
      </c>
      <c r="I18" s="246">
        <v>6</v>
      </c>
      <c r="J18" s="245">
        <f t="shared" si="3"/>
        <v>101</v>
      </c>
      <c r="K18" s="246">
        <v>94</v>
      </c>
      <c r="L18" s="246">
        <v>7</v>
      </c>
      <c r="M18" s="245">
        <f t="shared" si="4"/>
        <v>110</v>
      </c>
      <c r="N18" s="246">
        <v>92</v>
      </c>
      <c r="O18" s="246">
        <v>18</v>
      </c>
      <c r="P18" s="245">
        <f t="shared" si="5"/>
        <v>74</v>
      </c>
      <c r="Q18" s="246">
        <v>62</v>
      </c>
      <c r="R18" s="246">
        <v>12</v>
      </c>
      <c r="S18" s="245">
        <f t="shared" si="6"/>
        <v>66</v>
      </c>
      <c r="T18" s="246">
        <v>46</v>
      </c>
      <c r="U18" s="246">
        <v>17</v>
      </c>
      <c r="V18" s="246">
        <v>3</v>
      </c>
      <c r="W18" s="246">
        <v>1</v>
      </c>
      <c r="X18" s="246">
        <v>0</v>
      </c>
      <c r="Y18" s="246">
        <v>41</v>
      </c>
      <c r="Z18" s="249"/>
      <c r="AA18" s="71"/>
    </row>
    <row r="19" spans="1:27" ht="17.25" customHeight="1" x14ac:dyDescent="0.25">
      <c r="A19" s="171" t="s">
        <v>198</v>
      </c>
      <c r="B19" s="244">
        <f t="shared" si="0"/>
        <v>870</v>
      </c>
      <c r="C19" s="245">
        <f t="shared" si="1"/>
        <v>129</v>
      </c>
      <c r="D19" s="246">
        <v>113</v>
      </c>
      <c r="E19" s="246">
        <v>11</v>
      </c>
      <c r="F19" s="246">
        <v>5</v>
      </c>
      <c r="G19" s="245">
        <f t="shared" si="2"/>
        <v>116</v>
      </c>
      <c r="H19" s="246">
        <v>103</v>
      </c>
      <c r="I19" s="246">
        <v>13</v>
      </c>
      <c r="J19" s="245">
        <f t="shared" si="3"/>
        <v>128</v>
      </c>
      <c r="K19" s="246">
        <v>114</v>
      </c>
      <c r="L19" s="246">
        <v>14</v>
      </c>
      <c r="M19" s="245">
        <f t="shared" si="4"/>
        <v>150</v>
      </c>
      <c r="N19" s="246">
        <v>122</v>
      </c>
      <c r="O19" s="246">
        <v>28</v>
      </c>
      <c r="P19" s="245">
        <f t="shared" si="5"/>
        <v>124</v>
      </c>
      <c r="Q19" s="246">
        <v>96</v>
      </c>
      <c r="R19" s="246">
        <v>28</v>
      </c>
      <c r="S19" s="245">
        <f t="shared" si="6"/>
        <v>120</v>
      </c>
      <c r="T19" s="246">
        <v>95</v>
      </c>
      <c r="U19" s="246">
        <v>20</v>
      </c>
      <c r="V19" s="246">
        <v>5</v>
      </c>
      <c r="W19" s="246">
        <v>3</v>
      </c>
      <c r="X19" s="246">
        <v>0</v>
      </c>
      <c r="Y19" s="246">
        <v>100</v>
      </c>
      <c r="Z19" s="249"/>
      <c r="AA19" s="71"/>
    </row>
    <row r="20" spans="1:27" ht="17.25" customHeight="1" x14ac:dyDescent="0.25">
      <c r="A20" s="171" t="s">
        <v>199</v>
      </c>
      <c r="B20" s="244">
        <f t="shared" si="0"/>
        <v>1074</v>
      </c>
      <c r="C20" s="245">
        <f t="shared" si="1"/>
        <v>160</v>
      </c>
      <c r="D20" s="246">
        <v>140</v>
      </c>
      <c r="E20" s="246">
        <v>12</v>
      </c>
      <c r="F20" s="246">
        <v>8</v>
      </c>
      <c r="G20" s="245">
        <f t="shared" si="2"/>
        <v>139</v>
      </c>
      <c r="H20" s="246">
        <v>124</v>
      </c>
      <c r="I20" s="246">
        <v>15</v>
      </c>
      <c r="J20" s="245">
        <f t="shared" si="3"/>
        <v>160</v>
      </c>
      <c r="K20" s="246">
        <v>146</v>
      </c>
      <c r="L20" s="246">
        <v>14</v>
      </c>
      <c r="M20" s="245">
        <f t="shared" si="4"/>
        <v>174</v>
      </c>
      <c r="N20" s="246">
        <v>138</v>
      </c>
      <c r="O20" s="246">
        <v>36</v>
      </c>
      <c r="P20" s="245">
        <f t="shared" si="5"/>
        <v>161</v>
      </c>
      <c r="Q20" s="246">
        <v>130</v>
      </c>
      <c r="R20" s="246">
        <v>31</v>
      </c>
      <c r="S20" s="245">
        <f t="shared" si="6"/>
        <v>163</v>
      </c>
      <c r="T20" s="246">
        <v>119</v>
      </c>
      <c r="U20" s="246">
        <v>30</v>
      </c>
      <c r="V20" s="246">
        <v>14</v>
      </c>
      <c r="W20" s="246">
        <v>0</v>
      </c>
      <c r="X20" s="246">
        <v>0</v>
      </c>
      <c r="Y20" s="246">
        <v>117</v>
      </c>
      <c r="Z20" s="249"/>
      <c r="AA20" s="71"/>
    </row>
    <row r="21" spans="1:27" ht="17.25" customHeight="1" x14ac:dyDescent="0.25">
      <c r="A21" s="171" t="s">
        <v>200</v>
      </c>
      <c r="B21" s="244">
        <f t="shared" si="0"/>
        <v>837</v>
      </c>
      <c r="C21" s="245">
        <f t="shared" si="1"/>
        <v>120</v>
      </c>
      <c r="D21" s="246">
        <v>113</v>
      </c>
      <c r="E21" s="246">
        <v>4</v>
      </c>
      <c r="F21" s="246">
        <v>3</v>
      </c>
      <c r="G21" s="245">
        <f t="shared" si="2"/>
        <v>113</v>
      </c>
      <c r="H21" s="246">
        <v>101</v>
      </c>
      <c r="I21" s="246">
        <v>12</v>
      </c>
      <c r="J21" s="245">
        <f t="shared" si="3"/>
        <v>124</v>
      </c>
      <c r="K21" s="246">
        <v>111</v>
      </c>
      <c r="L21" s="246">
        <v>13</v>
      </c>
      <c r="M21" s="245">
        <f t="shared" si="4"/>
        <v>144</v>
      </c>
      <c r="N21" s="246">
        <v>110</v>
      </c>
      <c r="O21" s="246">
        <v>34</v>
      </c>
      <c r="P21" s="245">
        <f t="shared" si="5"/>
        <v>133</v>
      </c>
      <c r="Q21" s="246">
        <v>104</v>
      </c>
      <c r="R21" s="246">
        <v>29</v>
      </c>
      <c r="S21" s="245">
        <f t="shared" si="6"/>
        <v>121</v>
      </c>
      <c r="T21" s="246">
        <v>83</v>
      </c>
      <c r="U21" s="246">
        <v>29</v>
      </c>
      <c r="V21" s="246">
        <v>9</v>
      </c>
      <c r="W21" s="246">
        <v>0</v>
      </c>
      <c r="X21" s="246">
        <v>0</v>
      </c>
      <c r="Y21" s="246">
        <v>82</v>
      </c>
      <c r="Z21" s="249"/>
      <c r="AA21" s="71"/>
    </row>
    <row r="22" spans="1:27" ht="17.25" customHeight="1" x14ac:dyDescent="0.25">
      <c r="A22" s="171" t="s">
        <v>201</v>
      </c>
      <c r="B22" s="244">
        <f t="shared" si="0"/>
        <v>414</v>
      </c>
      <c r="C22" s="245">
        <f t="shared" si="1"/>
        <v>59</v>
      </c>
      <c r="D22" s="246">
        <v>52</v>
      </c>
      <c r="E22" s="246">
        <v>6</v>
      </c>
      <c r="F22" s="246">
        <v>1</v>
      </c>
      <c r="G22" s="245">
        <f t="shared" si="2"/>
        <v>45</v>
      </c>
      <c r="H22" s="246">
        <v>37</v>
      </c>
      <c r="I22" s="246">
        <v>8</v>
      </c>
      <c r="J22" s="245">
        <f t="shared" si="3"/>
        <v>58</v>
      </c>
      <c r="K22" s="246">
        <v>47</v>
      </c>
      <c r="L22" s="246">
        <v>11</v>
      </c>
      <c r="M22" s="245">
        <f t="shared" si="4"/>
        <v>78</v>
      </c>
      <c r="N22" s="246">
        <v>66</v>
      </c>
      <c r="O22" s="246">
        <v>12</v>
      </c>
      <c r="P22" s="245">
        <f t="shared" si="5"/>
        <v>69</v>
      </c>
      <c r="Q22" s="246">
        <v>58</v>
      </c>
      <c r="R22" s="246">
        <v>11</v>
      </c>
      <c r="S22" s="245">
        <f t="shared" si="6"/>
        <v>72</v>
      </c>
      <c r="T22" s="246">
        <v>54</v>
      </c>
      <c r="U22" s="246">
        <v>11</v>
      </c>
      <c r="V22" s="246">
        <v>7</v>
      </c>
      <c r="W22" s="246">
        <v>0</v>
      </c>
      <c r="X22" s="246">
        <v>0</v>
      </c>
      <c r="Y22" s="246">
        <v>33</v>
      </c>
      <c r="Z22" s="249"/>
      <c r="AA22" s="71"/>
    </row>
    <row r="23" spans="1:27" ht="17.25" customHeight="1" x14ac:dyDescent="0.25">
      <c r="A23" s="171" t="s">
        <v>202</v>
      </c>
      <c r="B23" s="244">
        <f t="shared" si="0"/>
        <v>759</v>
      </c>
      <c r="C23" s="245">
        <f t="shared" si="1"/>
        <v>97</v>
      </c>
      <c r="D23" s="246">
        <v>93</v>
      </c>
      <c r="E23" s="246">
        <v>2</v>
      </c>
      <c r="F23" s="246">
        <v>2</v>
      </c>
      <c r="G23" s="245">
        <f t="shared" si="2"/>
        <v>92</v>
      </c>
      <c r="H23" s="246">
        <v>81</v>
      </c>
      <c r="I23" s="246">
        <v>11</v>
      </c>
      <c r="J23" s="245">
        <f t="shared" si="3"/>
        <v>111</v>
      </c>
      <c r="K23" s="246">
        <v>99</v>
      </c>
      <c r="L23" s="246">
        <v>12</v>
      </c>
      <c r="M23" s="245">
        <f t="shared" si="4"/>
        <v>154</v>
      </c>
      <c r="N23" s="246">
        <v>128</v>
      </c>
      <c r="O23" s="246">
        <v>26</v>
      </c>
      <c r="P23" s="245">
        <f t="shared" si="5"/>
        <v>121</v>
      </c>
      <c r="Q23" s="246">
        <v>100</v>
      </c>
      <c r="R23" s="246">
        <v>21</v>
      </c>
      <c r="S23" s="245">
        <f t="shared" si="6"/>
        <v>119</v>
      </c>
      <c r="T23" s="246">
        <v>87</v>
      </c>
      <c r="U23" s="246">
        <v>23</v>
      </c>
      <c r="V23" s="246">
        <v>9</v>
      </c>
      <c r="W23" s="246">
        <v>0</v>
      </c>
      <c r="X23" s="246">
        <v>0</v>
      </c>
      <c r="Y23" s="246">
        <v>65</v>
      </c>
      <c r="Z23" s="249"/>
      <c r="AA23" s="71"/>
    </row>
    <row r="24" spans="1:27" ht="17.25" customHeight="1" x14ac:dyDescent="0.25">
      <c r="A24" s="174" t="s">
        <v>162</v>
      </c>
      <c r="B24" s="244">
        <f t="shared" si="0"/>
        <v>13701</v>
      </c>
      <c r="C24" s="247">
        <f t="shared" si="1"/>
        <v>1973</v>
      </c>
      <c r="D24" s="248">
        <f>SUM(D5:D23)</f>
        <v>1791</v>
      </c>
      <c r="E24" s="248">
        <f t="shared" ref="E24:F24" si="7">SUM(E5:E23)</f>
        <v>107</v>
      </c>
      <c r="F24" s="248">
        <f t="shared" si="7"/>
        <v>75</v>
      </c>
      <c r="G24" s="247">
        <f t="shared" si="2"/>
        <v>1765</v>
      </c>
      <c r="H24" s="248">
        <f t="shared" ref="H24:I24" si="8">SUM(H5:H23)</f>
        <v>1602</v>
      </c>
      <c r="I24" s="248">
        <f t="shared" si="8"/>
        <v>163</v>
      </c>
      <c r="J24" s="247">
        <f t="shared" si="3"/>
        <v>2081</v>
      </c>
      <c r="K24" s="248">
        <f t="shared" ref="K24:L24" si="9">SUM(K5:K23)</f>
        <v>1899</v>
      </c>
      <c r="L24" s="248">
        <f t="shared" si="9"/>
        <v>182</v>
      </c>
      <c r="M24" s="247">
        <f t="shared" si="4"/>
        <v>2439</v>
      </c>
      <c r="N24" s="248">
        <f t="shared" ref="N24:O24" si="10">SUM(N5:N23)</f>
        <v>1967</v>
      </c>
      <c r="O24" s="248">
        <f t="shared" si="10"/>
        <v>472</v>
      </c>
      <c r="P24" s="247">
        <f t="shared" si="5"/>
        <v>2086</v>
      </c>
      <c r="Q24" s="248">
        <f t="shared" ref="Q24:R24" si="11">SUM(Q5:Q23)</f>
        <v>1667</v>
      </c>
      <c r="R24" s="248">
        <f t="shared" si="11"/>
        <v>419</v>
      </c>
      <c r="S24" s="247">
        <f t="shared" si="6"/>
        <v>1995</v>
      </c>
      <c r="T24" s="248">
        <f t="shared" ref="T24:Y24" si="12">SUM(T5:T23)</f>
        <v>1487</v>
      </c>
      <c r="U24" s="248">
        <f t="shared" si="12"/>
        <v>387</v>
      </c>
      <c r="V24" s="248">
        <f t="shared" si="12"/>
        <v>121</v>
      </c>
      <c r="W24" s="248">
        <f t="shared" si="12"/>
        <v>11</v>
      </c>
      <c r="X24" s="248">
        <f t="shared" si="12"/>
        <v>42</v>
      </c>
      <c r="Y24" s="248">
        <f t="shared" si="12"/>
        <v>1309</v>
      </c>
      <c r="Z24" s="261"/>
    </row>
    <row r="25" spans="1:27" ht="14.25" customHeight="1" x14ac:dyDescent="0.25">
      <c r="A25" s="89"/>
      <c r="B25" s="232"/>
      <c r="C25" s="232"/>
      <c r="D25" s="232"/>
      <c r="E25" s="232"/>
      <c r="F25" s="232"/>
      <c r="G25" s="232"/>
      <c r="H25" s="232"/>
      <c r="I25" s="232"/>
      <c r="J25" s="232"/>
      <c r="K25" s="232"/>
      <c r="L25" s="232"/>
      <c r="M25" s="232"/>
      <c r="N25" s="232"/>
      <c r="O25" s="232"/>
      <c r="P25" s="232"/>
      <c r="Q25" s="232"/>
      <c r="R25" s="232"/>
    </row>
    <row r="26" spans="1:27" ht="81" customHeight="1" x14ac:dyDescent="0.25">
      <c r="A26" s="226" t="s">
        <v>207</v>
      </c>
      <c r="B26" s="234" t="s">
        <v>1</v>
      </c>
      <c r="C26" s="236" t="s">
        <v>208</v>
      </c>
      <c r="D26" s="236" t="s">
        <v>777</v>
      </c>
      <c r="E26" s="236" t="s">
        <v>208</v>
      </c>
      <c r="F26" s="236" t="s">
        <v>208</v>
      </c>
      <c r="G26" s="236" t="s">
        <v>3</v>
      </c>
      <c r="H26" s="236" t="s">
        <v>141</v>
      </c>
      <c r="I26" s="236" t="s">
        <v>142</v>
      </c>
    </row>
    <row r="27" spans="1:27" x14ac:dyDescent="0.25">
      <c r="A27" s="227" t="s">
        <v>4</v>
      </c>
      <c r="B27" s="12"/>
      <c r="C27" s="55" t="s">
        <v>5</v>
      </c>
      <c r="D27" s="55" t="s">
        <v>7</v>
      </c>
      <c r="E27" s="55" t="s">
        <v>8</v>
      </c>
      <c r="F27" s="55" t="s">
        <v>10</v>
      </c>
      <c r="G27" s="55" t="s">
        <v>11</v>
      </c>
      <c r="H27" s="12"/>
      <c r="I27" s="12"/>
    </row>
    <row r="28" spans="1:27" x14ac:dyDescent="0.25">
      <c r="A28" s="171" t="s">
        <v>209</v>
      </c>
      <c r="B28" s="222">
        <f>SUM(C28+G28+H28+I28)</f>
        <v>126</v>
      </c>
      <c r="C28" s="223">
        <f>SUM(D28+E28+F28)</f>
        <v>92</v>
      </c>
      <c r="D28" s="224">
        <v>64</v>
      </c>
      <c r="E28" s="224">
        <v>19</v>
      </c>
      <c r="F28" s="224">
        <v>9</v>
      </c>
      <c r="G28" s="224">
        <v>1</v>
      </c>
      <c r="H28" s="224">
        <v>0</v>
      </c>
      <c r="I28" s="224">
        <v>33</v>
      </c>
      <c r="J28" s="249"/>
    </row>
    <row r="29" spans="1:27" x14ac:dyDescent="0.25">
      <c r="A29" s="171" t="s">
        <v>185</v>
      </c>
      <c r="B29" s="222">
        <f t="shared" ref="B29:B31" si="13">SUM(C29+G29+H29+I29)</f>
        <v>266</v>
      </c>
      <c r="C29" s="223">
        <f t="shared" ref="C29:C31" si="14">SUM(D29+E29+F29)</f>
        <v>187</v>
      </c>
      <c r="D29" s="224">
        <v>131</v>
      </c>
      <c r="E29" s="224">
        <v>28</v>
      </c>
      <c r="F29" s="224">
        <v>28</v>
      </c>
      <c r="G29" s="224">
        <v>3</v>
      </c>
      <c r="H29" s="224">
        <v>0</v>
      </c>
      <c r="I29" s="224">
        <v>76</v>
      </c>
      <c r="J29" s="249"/>
    </row>
    <row r="30" spans="1:27" x14ac:dyDescent="0.25">
      <c r="A30" s="171" t="s">
        <v>210</v>
      </c>
      <c r="B30" s="222">
        <f t="shared" si="13"/>
        <v>311</v>
      </c>
      <c r="C30" s="223">
        <f t="shared" si="14"/>
        <v>240</v>
      </c>
      <c r="D30" s="224">
        <v>188</v>
      </c>
      <c r="E30" s="224">
        <v>28</v>
      </c>
      <c r="F30" s="224">
        <v>24</v>
      </c>
      <c r="G30" s="224">
        <v>1</v>
      </c>
      <c r="H30" s="224">
        <v>0</v>
      </c>
      <c r="I30" s="224">
        <v>70</v>
      </c>
      <c r="J30" s="249"/>
    </row>
    <row r="31" spans="1:27" x14ac:dyDescent="0.25">
      <c r="A31" s="228" t="s">
        <v>740</v>
      </c>
      <c r="B31" s="222">
        <f t="shared" si="13"/>
        <v>703</v>
      </c>
      <c r="C31" s="222">
        <f t="shared" si="14"/>
        <v>519</v>
      </c>
      <c r="D31" s="237">
        <f>SUM(D28:D30)</f>
        <v>383</v>
      </c>
      <c r="E31" s="237">
        <f t="shared" ref="E31:I31" si="15">SUM(E28:E30)</f>
        <v>75</v>
      </c>
      <c r="F31" s="237">
        <f t="shared" si="15"/>
        <v>61</v>
      </c>
      <c r="G31" s="237">
        <f t="shared" si="15"/>
        <v>5</v>
      </c>
      <c r="H31" s="237">
        <f t="shared" si="15"/>
        <v>0</v>
      </c>
      <c r="I31" s="237">
        <f t="shared" si="15"/>
        <v>179</v>
      </c>
    </row>
    <row r="32" spans="1:27" s="16" customFormat="1" x14ac:dyDescent="0.25">
      <c r="A32" s="26"/>
      <c r="B32" s="232"/>
      <c r="C32" s="238"/>
      <c r="D32" s="232"/>
      <c r="E32" s="232"/>
      <c r="F32" s="232"/>
      <c r="G32" s="232"/>
      <c r="H32" s="232"/>
      <c r="I32" s="232"/>
      <c r="J32" s="230"/>
      <c r="K32" s="230"/>
      <c r="L32" s="230"/>
      <c r="M32" s="230"/>
      <c r="N32" s="230"/>
      <c r="O32" s="230"/>
      <c r="P32" s="230"/>
      <c r="Q32" s="230"/>
      <c r="R32" s="230"/>
      <c r="S32" s="230"/>
      <c r="T32" s="230"/>
      <c r="U32" s="230"/>
      <c r="V32" s="230"/>
      <c r="W32" s="230"/>
      <c r="X32" s="230"/>
      <c r="Y32" s="230"/>
    </row>
    <row r="33" spans="1:25" s="16" customFormat="1" ht="7.5" customHeight="1" x14ac:dyDescent="0.25">
      <c r="A33" s="26"/>
      <c r="B33" s="232"/>
      <c r="C33" s="238"/>
      <c r="D33" s="232"/>
      <c r="E33" s="232"/>
      <c r="F33" s="232"/>
      <c r="G33" s="232"/>
      <c r="H33" s="232"/>
      <c r="I33" s="232"/>
      <c r="J33" s="230"/>
      <c r="K33" s="230"/>
      <c r="L33" s="230"/>
      <c r="M33" s="230"/>
      <c r="N33" s="230"/>
      <c r="O33" s="230"/>
      <c r="P33" s="230"/>
      <c r="Q33" s="230"/>
      <c r="R33" s="230"/>
      <c r="S33" s="230"/>
      <c r="T33" s="230"/>
      <c r="U33" s="230"/>
      <c r="V33" s="230"/>
      <c r="W33" s="230"/>
      <c r="X33" s="230"/>
      <c r="Y33" s="230"/>
    </row>
    <row r="34" spans="1:25" s="16" customFormat="1" ht="97.5" customHeight="1" x14ac:dyDescent="0.25">
      <c r="A34" s="226" t="s">
        <v>211</v>
      </c>
      <c r="B34" s="234" t="s">
        <v>1</v>
      </c>
      <c r="C34" s="234" t="s">
        <v>212</v>
      </c>
      <c r="D34" s="234" t="s">
        <v>212</v>
      </c>
      <c r="E34" s="234" t="s">
        <v>212</v>
      </c>
      <c r="F34" s="234" t="s">
        <v>212</v>
      </c>
      <c r="G34" s="234" t="s">
        <v>213</v>
      </c>
      <c r="H34" s="234" t="s">
        <v>778</v>
      </c>
      <c r="I34" s="234" t="s">
        <v>213</v>
      </c>
      <c r="J34" s="234" t="s">
        <v>213</v>
      </c>
      <c r="K34" s="234" t="s">
        <v>3</v>
      </c>
      <c r="L34" s="234" t="s">
        <v>236</v>
      </c>
      <c r="M34" s="234" t="s">
        <v>142</v>
      </c>
      <c r="N34" s="230"/>
      <c r="O34" s="230"/>
      <c r="P34" s="230"/>
      <c r="Q34" s="230"/>
      <c r="R34" s="230"/>
      <c r="S34" s="230"/>
      <c r="T34" s="230"/>
      <c r="U34" s="230"/>
      <c r="V34" s="230"/>
      <c r="W34" s="230"/>
      <c r="X34" s="230"/>
      <c r="Y34" s="230"/>
    </row>
    <row r="35" spans="1:25" s="16" customFormat="1" ht="14.25" customHeight="1" x14ac:dyDescent="0.25">
      <c r="A35" s="227" t="s">
        <v>4</v>
      </c>
      <c r="B35" s="96"/>
      <c r="C35" s="55" t="s">
        <v>5</v>
      </c>
      <c r="D35" s="235" t="s">
        <v>6</v>
      </c>
      <c r="E35" s="55" t="s">
        <v>9</v>
      </c>
      <c r="F35" s="55" t="s">
        <v>23</v>
      </c>
      <c r="G35" s="55" t="s">
        <v>5</v>
      </c>
      <c r="H35" s="55" t="s">
        <v>7</v>
      </c>
      <c r="I35" s="55" t="s">
        <v>8</v>
      </c>
      <c r="J35" s="55" t="s">
        <v>10</v>
      </c>
      <c r="K35" s="55" t="s">
        <v>11</v>
      </c>
      <c r="L35" s="55"/>
      <c r="M35" s="12"/>
      <c r="N35" s="230"/>
      <c r="O35" s="230"/>
      <c r="P35" s="230"/>
      <c r="Q35" s="230"/>
      <c r="R35" s="230"/>
      <c r="S35" s="230"/>
      <c r="T35" s="230"/>
      <c r="U35" s="230"/>
      <c r="V35" s="230"/>
      <c r="W35" s="230"/>
      <c r="X35" s="230"/>
      <c r="Y35" s="230"/>
    </row>
    <row r="36" spans="1:25" s="16" customFormat="1" x14ac:dyDescent="0.25">
      <c r="A36" s="171" t="s">
        <v>214</v>
      </c>
      <c r="B36" s="222">
        <f>SUM(C36+G36+K36+L36+M36)</f>
        <v>66</v>
      </c>
      <c r="C36" s="223">
        <f>SUM(D36+E36+F36)</f>
        <v>27</v>
      </c>
      <c r="D36" s="224">
        <v>22</v>
      </c>
      <c r="E36" s="224">
        <v>5</v>
      </c>
      <c r="F36" s="224">
        <v>0</v>
      </c>
      <c r="G36" s="239">
        <f>SUM(H36+I36+J36)</f>
        <v>34</v>
      </c>
      <c r="H36" s="224">
        <v>26</v>
      </c>
      <c r="I36" s="224">
        <v>6</v>
      </c>
      <c r="J36" s="224">
        <v>2</v>
      </c>
      <c r="K36" s="224">
        <v>0</v>
      </c>
      <c r="L36" s="224">
        <v>0</v>
      </c>
      <c r="M36" s="224">
        <v>5</v>
      </c>
      <c r="N36" s="249"/>
      <c r="O36" s="230"/>
      <c r="P36" s="230"/>
      <c r="Q36" s="230"/>
      <c r="R36" s="230"/>
      <c r="S36" s="230"/>
      <c r="T36" s="230"/>
      <c r="U36" s="230"/>
      <c r="V36" s="230"/>
      <c r="W36" s="230"/>
      <c r="X36" s="230"/>
      <c r="Y36" s="230"/>
    </row>
    <row r="37" spans="1:25" s="16" customFormat="1" x14ac:dyDescent="0.25">
      <c r="A37" s="171" t="s">
        <v>188</v>
      </c>
      <c r="B37" s="222">
        <f t="shared" ref="B37:B39" si="16">SUM(C37+G37+K37+L37+M37)</f>
        <v>277</v>
      </c>
      <c r="C37" s="223">
        <f t="shared" ref="C37:C39" si="17">SUM(D37+E37+F37)</f>
        <v>83</v>
      </c>
      <c r="D37" s="224">
        <v>75</v>
      </c>
      <c r="E37" s="224">
        <v>5</v>
      </c>
      <c r="F37" s="224">
        <v>3</v>
      </c>
      <c r="G37" s="239">
        <f t="shared" ref="G37:G39" si="18">SUM(H37+I37+J37)</f>
        <v>181</v>
      </c>
      <c r="H37" s="224">
        <v>137</v>
      </c>
      <c r="I37" s="224">
        <v>31</v>
      </c>
      <c r="J37" s="224">
        <v>13</v>
      </c>
      <c r="K37" s="224">
        <v>1</v>
      </c>
      <c r="L37" s="224">
        <v>0</v>
      </c>
      <c r="M37" s="224">
        <v>12</v>
      </c>
      <c r="N37" s="249"/>
      <c r="O37" s="230"/>
      <c r="P37" s="230"/>
      <c r="Q37" s="230"/>
      <c r="R37" s="230"/>
      <c r="S37" s="230"/>
      <c r="T37" s="230"/>
      <c r="U37" s="230"/>
      <c r="V37" s="230"/>
      <c r="W37" s="230"/>
      <c r="X37" s="230"/>
      <c r="Y37" s="230"/>
    </row>
    <row r="38" spans="1:25" s="16" customFormat="1" x14ac:dyDescent="0.25">
      <c r="A38" s="171" t="s">
        <v>189</v>
      </c>
      <c r="B38" s="222">
        <f t="shared" si="16"/>
        <v>467</v>
      </c>
      <c r="C38" s="223">
        <f t="shared" si="17"/>
        <v>110</v>
      </c>
      <c r="D38" s="224">
        <v>96</v>
      </c>
      <c r="E38" s="224">
        <v>10</v>
      </c>
      <c r="F38" s="224">
        <v>4</v>
      </c>
      <c r="G38" s="239">
        <f t="shared" si="18"/>
        <v>339</v>
      </c>
      <c r="H38" s="224">
        <v>254</v>
      </c>
      <c r="I38" s="224">
        <v>41</v>
      </c>
      <c r="J38" s="224">
        <v>44</v>
      </c>
      <c r="K38" s="224">
        <v>0</v>
      </c>
      <c r="L38" s="224">
        <v>0</v>
      </c>
      <c r="M38" s="224">
        <v>18</v>
      </c>
      <c r="N38" s="249"/>
      <c r="O38" s="230"/>
      <c r="P38" s="230"/>
      <c r="Q38" s="230"/>
      <c r="R38" s="230"/>
      <c r="S38" s="230"/>
      <c r="T38" s="230"/>
      <c r="U38" s="230"/>
      <c r="V38" s="230"/>
      <c r="W38" s="230"/>
      <c r="X38" s="230"/>
      <c r="Y38" s="230"/>
    </row>
    <row r="39" spans="1:25" s="16" customFormat="1" x14ac:dyDescent="0.25">
      <c r="A39" s="229" t="s">
        <v>740</v>
      </c>
      <c r="B39" s="222">
        <f t="shared" si="16"/>
        <v>810</v>
      </c>
      <c r="C39" s="222">
        <f t="shared" si="17"/>
        <v>220</v>
      </c>
      <c r="D39" s="237">
        <f>SUM(D36:D38)</f>
        <v>193</v>
      </c>
      <c r="E39" s="237">
        <f t="shared" ref="E39:F39" si="19">SUM(E36:E38)</f>
        <v>20</v>
      </c>
      <c r="F39" s="237">
        <f t="shared" si="19"/>
        <v>7</v>
      </c>
      <c r="G39" s="314">
        <f t="shared" si="18"/>
        <v>554</v>
      </c>
      <c r="H39" s="237">
        <f t="shared" ref="H39:M39" si="20">SUM(H36:H38)</f>
        <v>417</v>
      </c>
      <c r="I39" s="237">
        <f t="shared" si="20"/>
        <v>78</v>
      </c>
      <c r="J39" s="237">
        <f t="shared" si="20"/>
        <v>59</v>
      </c>
      <c r="K39" s="237">
        <f t="shared" si="20"/>
        <v>1</v>
      </c>
      <c r="L39" s="237">
        <f t="shared" si="20"/>
        <v>0</v>
      </c>
      <c r="M39" s="237">
        <f t="shared" si="20"/>
        <v>35</v>
      </c>
      <c r="N39" s="230"/>
      <c r="O39" s="230"/>
      <c r="P39" s="230"/>
      <c r="Q39" s="230"/>
      <c r="R39" s="230"/>
      <c r="S39" s="230"/>
      <c r="T39" s="230"/>
      <c r="U39" s="230"/>
      <c r="V39" s="230"/>
      <c r="W39" s="230"/>
      <c r="X39" s="230"/>
      <c r="Y39" s="230"/>
    </row>
    <row r="40" spans="1:25" s="16" customFormat="1" x14ac:dyDescent="0.25">
      <c r="A40" s="26"/>
      <c r="B40" s="232"/>
      <c r="C40" s="238"/>
      <c r="D40" s="238"/>
      <c r="E40" s="232"/>
      <c r="F40" s="232"/>
      <c r="G40" s="232"/>
      <c r="H40" s="232"/>
      <c r="I40" s="232"/>
      <c r="J40" s="232"/>
      <c r="K40" s="232"/>
      <c r="L40" s="232"/>
      <c r="M40" s="232"/>
      <c r="N40" s="230"/>
      <c r="O40" s="230"/>
      <c r="P40" s="230"/>
      <c r="Q40" s="230"/>
      <c r="R40" s="230"/>
      <c r="S40" s="230"/>
      <c r="T40" s="230"/>
      <c r="U40" s="230"/>
      <c r="V40" s="230"/>
      <c r="W40" s="230"/>
      <c r="X40" s="230"/>
      <c r="Y40" s="230"/>
    </row>
    <row r="41" spans="1:25" s="16" customFormat="1" x14ac:dyDescent="0.25">
      <c r="A41" s="26"/>
      <c r="B41" s="232"/>
      <c r="C41" s="238"/>
      <c r="D41" s="238"/>
      <c r="E41" s="232"/>
      <c r="F41" s="232"/>
      <c r="G41" s="232"/>
      <c r="H41" s="232"/>
      <c r="I41" s="232"/>
      <c r="J41" s="232"/>
      <c r="K41" s="232"/>
      <c r="L41" s="232"/>
      <c r="M41" s="232"/>
      <c r="N41" s="230"/>
      <c r="O41" s="230"/>
      <c r="P41" s="230"/>
      <c r="Q41" s="230"/>
      <c r="R41" s="230"/>
      <c r="S41" s="230"/>
      <c r="T41" s="230"/>
      <c r="U41" s="230"/>
      <c r="V41" s="230"/>
      <c r="W41" s="230"/>
      <c r="X41" s="230"/>
      <c r="Y41" s="230"/>
    </row>
    <row r="42" spans="1:25" s="16" customFormat="1" x14ac:dyDescent="0.25">
      <c r="A42" s="26"/>
      <c r="B42" s="232"/>
      <c r="C42" s="238"/>
      <c r="D42" s="238"/>
      <c r="E42" s="232"/>
      <c r="F42" s="232"/>
      <c r="G42" s="232"/>
      <c r="H42" s="232"/>
      <c r="I42" s="232"/>
      <c r="J42" s="232"/>
      <c r="K42" s="232"/>
      <c r="L42" s="232"/>
      <c r="M42" s="232"/>
      <c r="N42" s="230"/>
      <c r="O42" s="230"/>
      <c r="P42" s="230"/>
      <c r="Q42" s="230"/>
      <c r="R42" s="230"/>
      <c r="S42" s="230"/>
      <c r="T42" s="230"/>
      <c r="U42" s="230"/>
      <c r="V42" s="230"/>
      <c r="W42" s="230"/>
      <c r="X42" s="230"/>
      <c r="Y42" s="230"/>
    </row>
    <row r="43" spans="1:25" s="16" customFormat="1" x14ac:dyDescent="0.25">
      <c r="A43" s="26"/>
      <c r="B43" s="232"/>
      <c r="C43" s="238"/>
      <c r="D43" s="238"/>
      <c r="E43" s="232"/>
      <c r="F43" s="232"/>
      <c r="G43" s="232"/>
      <c r="H43" s="232"/>
      <c r="I43" s="232"/>
      <c r="J43" s="232"/>
      <c r="K43" s="232"/>
      <c r="L43" s="232"/>
      <c r="M43" s="232"/>
      <c r="N43" s="230"/>
      <c r="O43" s="230"/>
      <c r="P43" s="230"/>
      <c r="Q43" s="230"/>
      <c r="R43" s="230"/>
      <c r="S43" s="230"/>
      <c r="T43" s="230"/>
      <c r="U43" s="230"/>
      <c r="V43" s="230"/>
      <c r="W43" s="230"/>
      <c r="X43" s="230"/>
      <c r="Y43" s="230"/>
    </row>
    <row r="44" spans="1:25" ht="9.75" customHeight="1" x14ac:dyDescent="0.25">
      <c r="A44" s="230"/>
    </row>
    <row r="45" spans="1:25" s="16" customFormat="1" ht="4.5" customHeight="1" x14ac:dyDescent="0.25">
      <c r="A45" s="230"/>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row>
    <row r="46" spans="1:25" s="16" customFormat="1" ht="4.5" customHeight="1" x14ac:dyDescent="0.25">
      <c r="A46" s="230"/>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row>
    <row r="47" spans="1:25" s="16" customFormat="1" ht="24.75" customHeight="1" x14ac:dyDescent="0.25">
      <c r="A47" s="230"/>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row>
    <row r="48" spans="1:25" ht="78" customHeight="1" x14ac:dyDescent="0.25">
      <c r="A48" s="226" t="s">
        <v>215</v>
      </c>
      <c r="B48" s="234" t="s">
        <v>1</v>
      </c>
      <c r="C48" s="234" t="s">
        <v>216</v>
      </c>
      <c r="D48" s="234" t="s">
        <v>779</v>
      </c>
      <c r="E48" s="234" t="s">
        <v>3</v>
      </c>
      <c r="F48" s="234" t="s">
        <v>141</v>
      </c>
      <c r="G48" s="234" t="s">
        <v>142</v>
      </c>
      <c r="H48" s="86"/>
      <c r="O48" s="86"/>
    </row>
    <row r="49" spans="1:18" x14ac:dyDescent="0.25">
      <c r="A49" s="227" t="s">
        <v>4</v>
      </c>
      <c r="B49" s="96"/>
      <c r="C49" s="322" t="s">
        <v>5</v>
      </c>
      <c r="D49" s="12" t="s">
        <v>6</v>
      </c>
      <c r="E49" s="12" t="s">
        <v>11</v>
      </c>
      <c r="F49" s="12"/>
      <c r="G49" s="12"/>
      <c r="H49" s="86"/>
      <c r="O49" s="86"/>
    </row>
    <row r="50" spans="1:18" x14ac:dyDescent="0.25">
      <c r="A50" s="171" t="s">
        <v>217</v>
      </c>
      <c r="B50" s="222">
        <f>SUM(C50+E50+F50+G50)</f>
        <v>189</v>
      </c>
      <c r="C50" s="223">
        <f>SUM(D50)</f>
        <v>133</v>
      </c>
      <c r="D50" s="224">
        <v>133</v>
      </c>
      <c r="E50" s="224">
        <v>2</v>
      </c>
      <c r="F50" s="224">
        <v>0</v>
      </c>
      <c r="G50" s="224">
        <v>54</v>
      </c>
      <c r="H50" s="86"/>
      <c r="I50" s="249"/>
      <c r="O50" s="86"/>
    </row>
    <row r="51" spans="1:18" x14ac:dyDescent="0.25">
      <c r="A51" s="171" t="s">
        <v>218</v>
      </c>
      <c r="B51" s="222">
        <f t="shared" ref="B51:B54" si="21">SUM(C51+E51+F51+G51)</f>
        <v>109</v>
      </c>
      <c r="C51" s="223">
        <f t="shared" ref="C51:C54" si="22">SUM(D51)</f>
        <v>79</v>
      </c>
      <c r="D51" s="224">
        <v>79</v>
      </c>
      <c r="E51" s="224">
        <v>0</v>
      </c>
      <c r="F51" s="224">
        <v>0</v>
      </c>
      <c r="G51" s="224">
        <v>30</v>
      </c>
      <c r="H51" s="86"/>
      <c r="I51" s="249"/>
      <c r="O51" s="86"/>
    </row>
    <row r="52" spans="1:18" x14ac:dyDescent="0.25">
      <c r="A52" s="171" t="s">
        <v>192</v>
      </c>
      <c r="B52" s="222">
        <f t="shared" si="21"/>
        <v>105</v>
      </c>
      <c r="C52" s="223">
        <f t="shared" si="22"/>
        <v>65</v>
      </c>
      <c r="D52" s="224">
        <v>65</v>
      </c>
      <c r="E52" s="224">
        <v>0</v>
      </c>
      <c r="F52" s="224">
        <v>0</v>
      </c>
      <c r="G52" s="224">
        <v>40</v>
      </c>
      <c r="H52" s="86"/>
      <c r="I52" s="249"/>
      <c r="O52" s="86"/>
    </row>
    <row r="53" spans="1:18" x14ac:dyDescent="0.25">
      <c r="A53" s="171" t="s">
        <v>193</v>
      </c>
      <c r="B53" s="222">
        <f t="shared" si="21"/>
        <v>11</v>
      </c>
      <c r="C53" s="223">
        <f t="shared" si="22"/>
        <v>10</v>
      </c>
      <c r="D53" s="224">
        <v>10</v>
      </c>
      <c r="E53" s="224">
        <v>0</v>
      </c>
      <c r="F53" s="224">
        <v>0</v>
      </c>
      <c r="G53" s="224">
        <v>1</v>
      </c>
      <c r="H53" s="86"/>
      <c r="I53" s="249"/>
      <c r="O53" s="86"/>
    </row>
    <row r="54" spans="1:18" x14ac:dyDescent="0.25">
      <c r="A54" s="228" t="s">
        <v>746</v>
      </c>
      <c r="B54" s="222">
        <f t="shared" si="21"/>
        <v>414</v>
      </c>
      <c r="C54" s="222">
        <f t="shared" si="22"/>
        <v>287</v>
      </c>
      <c r="D54" s="237">
        <f>SUM(D50:D53)</f>
        <v>287</v>
      </c>
      <c r="E54" s="237">
        <f t="shared" ref="E54:G54" si="23">SUM(E50:E53)</f>
        <v>2</v>
      </c>
      <c r="F54" s="237">
        <f t="shared" si="23"/>
        <v>0</v>
      </c>
      <c r="G54" s="237">
        <f t="shared" si="23"/>
        <v>125</v>
      </c>
      <c r="H54" s="86"/>
      <c r="I54" s="86"/>
    </row>
    <row r="55" spans="1:18" ht="25.5" customHeight="1" x14ac:dyDescent="0.25">
      <c r="A55" s="26"/>
      <c r="B55" s="232"/>
      <c r="C55" s="232"/>
      <c r="D55" s="232"/>
      <c r="E55" s="232"/>
      <c r="F55" s="232"/>
      <c r="G55" s="232"/>
      <c r="H55" s="232"/>
      <c r="I55" s="232"/>
      <c r="J55" s="232"/>
      <c r="K55" s="232"/>
      <c r="L55" s="232"/>
      <c r="M55" s="240"/>
      <c r="N55" s="240"/>
    </row>
    <row r="56" spans="1:18" ht="72.75" x14ac:dyDescent="0.25">
      <c r="A56" s="226" t="s">
        <v>219</v>
      </c>
      <c r="B56" s="234" t="s">
        <v>1</v>
      </c>
      <c r="C56" s="234" t="s">
        <v>220</v>
      </c>
      <c r="D56" s="234" t="s">
        <v>780</v>
      </c>
      <c r="E56" s="234" t="s">
        <v>220</v>
      </c>
      <c r="F56" s="234" t="s">
        <v>220</v>
      </c>
      <c r="G56" s="234" t="s">
        <v>220</v>
      </c>
      <c r="H56" s="234" t="s">
        <v>221</v>
      </c>
      <c r="I56" s="234" t="s">
        <v>221</v>
      </c>
      <c r="J56" s="234" t="s">
        <v>3</v>
      </c>
      <c r="K56" s="234" t="s">
        <v>141</v>
      </c>
      <c r="L56" s="234" t="s">
        <v>142</v>
      </c>
    </row>
    <row r="57" spans="1:18" x14ac:dyDescent="0.25">
      <c r="A57" s="227" t="s">
        <v>4</v>
      </c>
      <c r="B57" s="96"/>
      <c r="C57" s="12" t="s">
        <v>5</v>
      </c>
      <c r="D57" s="12" t="s">
        <v>6</v>
      </c>
      <c r="E57" s="12" t="s">
        <v>9</v>
      </c>
      <c r="F57" s="12" t="s">
        <v>10</v>
      </c>
      <c r="G57" s="12" t="s">
        <v>23</v>
      </c>
      <c r="H57" s="12" t="s">
        <v>5</v>
      </c>
      <c r="I57" s="12" t="s">
        <v>7</v>
      </c>
      <c r="J57" s="12" t="s">
        <v>11</v>
      </c>
      <c r="K57" s="12"/>
      <c r="L57" s="12"/>
    </row>
    <row r="58" spans="1:18" x14ac:dyDescent="0.25">
      <c r="A58" s="171" t="s">
        <v>222</v>
      </c>
      <c r="B58" s="222">
        <f>SUM(C58+H58+J58+K58+L58)</f>
        <v>410</v>
      </c>
      <c r="C58" s="223">
        <f>SUM(D58+E58+F58+G58)</f>
        <v>242</v>
      </c>
      <c r="D58" s="224">
        <v>224</v>
      </c>
      <c r="E58" s="224">
        <v>10</v>
      </c>
      <c r="F58" s="224">
        <v>7</v>
      </c>
      <c r="G58" s="224">
        <v>1</v>
      </c>
      <c r="H58" s="223">
        <f>SUM(I58)</f>
        <v>138</v>
      </c>
      <c r="I58" s="224">
        <v>138</v>
      </c>
      <c r="J58" s="224">
        <v>1</v>
      </c>
      <c r="K58" s="224">
        <v>0</v>
      </c>
      <c r="L58" s="224">
        <v>29</v>
      </c>
      <c r="M58" s="249"/>
    </row>
    <row r="59" spans="1:18" x14ac:dyDescent="0.25">
      <c r="A59" s="171" t="s">
        <v>223</v>
      </c>
      <c r="B59" s="222">
        <f t="shared" ref="B59:B61" si="24">SUM(C59+H59+J59+K59+L59)</f>
        <v>379</v>
      </c>
      <c r="C59" s="223">
        <f t="shared" ref="C59:C61" si="25">SUM(D59+E59+F59+G59)</f>
        <v>207</v>
      </c>
      <c r="D59" s="224">
        <v>181</v>
      </c>
      <c r="E59" s="224">
        <v>11</v>
      </c>
      <c r="F59" s="224">
        <v>10</v>
      </c>
      <c r="G59" s="224">
        <v>5</v>
      </c>
      <c r="H59" s="223">
        <f t="shared" ref="H59:H61" si="26">SUM(I59)</f>
        <v>132</v>
      </c>
      <c r="I59" s="224">
        <v>132</v>
      </c>
      <c r="J59" s="224">
        <v>1</v>
      </c>
      <c r="K59" s="224">
        <v>1</v>
      </c>
      <c r="L59" s="224">
        <v>38</v>
      </c>
      <c r="M59" s="249"/>
    </row>
    <row r="60" spans="1:18" x14ac:dyDescent="0.25">
      <c r="A60" s="171" t="s">
        <v>196</v>
      </c>
      <c r="B60" s="222">
        <f t="shared" si="24"/>
        <v>340</v>
      </c>
      <c r="C60" s="223">
        <f t="shared" si="25"/>
        <v>190</v>
      </c>
      <c r="D60" s="224">
        <v>171</v>
      </c>
      <c r="E60" s="224">
        <v>10</v>
      </c>
      <c r="F60" s="224">
        <v>8</v>
      </c>
      <c r="G60" s="224">
        <v>1</v>
      </c>
      <c r="H60" s="223">
        <f t="shared" si="26"/>
        <v>124</v>
      </c>
      <c r="I60" s="224">
        <v>124</v>
      </c>
      <c r="J60" s="224">
        <v>0</v>
      </c>
      <c r="K60" s="224">
        <v>0</v>
      </c>
      <c r="L60" s="224">
        <v>26</v>
      </c>
      <c r="M60" s="249"/>
    </row>
    <row r="61" spans="1:18" x14ac:dyDescent="0.25">
      <c r="A61" s="229" t="s">
        <v>746</v>
      </c>
      <c r="B61" s="222">
        <f t="shared" si="24"/>
        <v>1129</v>
      </c>
      <c r="C61" s="222">
        <f t="shared" si="25"/>
        <v>639</v>
      </c>
      <c r="D61" s="237">
        <f>SUM(D58:D60)</f>
        <v>576</v>
      </c>
      <c r="E61" s="237">
        <f t="shared" ref="E61:G61" si="27">SUM(E58:E60)</f>
        <v>31</v>
      </c>
      <c r="F61" s="237">
        <f t="shared" si="27"/>
        <v>25</v>
      </c>
      <c r="G61" s="237">
        <f t="shared" si="27"/>
        <v>7</v>
      </c>
      <c r="H61" s="222">
        <f t="shared" si="26"/>
        <v>394</v>
      </c>
      <c r="I61" s="237">
        <f t="shared" ref="I61:L61" si="28">SUM(I58:I60)</f>
        <v>394</v>
      </c>
      <c r="J61" s="237">
        <f t="shared" si="28"/>
        <v>2</v>
      </c>
      <c r="K61" s="237">
        <f t="shared" si="28"/>
        <v>1</v>
      </c>
      <c r="L61" s="237">
        <f t="shared" si="28"/>
        <v>93</v>
      </c>
    </row>
    <row r="62" spans="1:18" ht="27" customHeight="1" x14ac:dyDescent="0.25">
      <c r="A62" s="230"/>
      <c r="O62" s="233"/>
      <c r="P62" s="233"/>
      <c r="Q62" s="233"/>
      <c r="R62" s="233"/>
    </row>
    <row r="63" spans="1:18" ht="74.25" customHeight="1" x14ac:dyDescent="0.25">
      <c r="A63" s="226" t="s">
        <v>224</v>
      </c>
      <c r="B63" s="234" t="s">
        <v>1</v>
      </c>
      <c r="C63" s="234" t="s">
        <v>225</v>
      </c>
      <c r="D63" s="234" t="s">
        <v>781</v>
      </c>
      <c r="E63" s="234" t="s">
        <v>3</v>
      </c>
      <c r="F63" s="234" t="s">
        <v>141</v>
      </c>
      <c r="G63" s="234" t="s">
        <v>142</v>
      </c>
      <c r="H63" s="86"/>
      <c r="I63" s="86"/>
      <c r="J63" s="86"/>
      <c r="K63" s="86"/>
      <c r="L63" s="86"/>
    </row>
    <row r="64" spans="1:18" x14ac:dyDescent="0.25">
      <c r="A64" s="227" t="s">
        <v>4</v>
      </c>
      <c r="B64" s="96"/>
      <c r="C64" s="241" t="s">
        <v>5</v>
      </c>
      <c r="D64" s="12" t="s">
        <v>6</v>
      </c>
      <c r="E64" s="12" t="s">
        <v>11</v>
      </c>
      <c r="F64" s="12"/>
      <c r="G64" s="242"/>
      <c r="H64" s="86"/>
      <c r="I64" s="86"/>
      <c r="J64" s="86"/>
      <c r="K64" s="86"/>
      <c r="L64" s="86"/>
    </row>
    <row r="65" spans="1:13" x14ac:dyDescent="0.25">
      <c r="A65" s="171" t="s">
        <v>226</v>
      </c>
      <c r="B65" s="222">
        <f>SUM(C65+E65+F65+G65)</f>
        <v>193</v>
      </c>
      <c r="C65" s="223">
        <f>SUM(D65)</f>
        <v>129</v>
      </c>
      <c r="D65" s="224">
        <v>129</v>
      </c>
      <c r="E65" s="224">
        <v>4</v>
      </c>
      <c r="F65" s="224">
        <v>0</v>
      </c>
      <c r="G65" s="224">
        <v>60</v>
      </c>
      <c r="H65" s="249"/>
    </row>
    <row r="66" spans="1:13" x14ac:dyDescent="0.25">
      <c r="A66" s="171" t="s">
        <v>198</v>
      </c>
      <c r="B66" s="222">
        <f t="shared" ref="B66:B68" si="29">SUM(C66+E66+F66+G66)</f>
        <v>290</v>
      </c>
      <c r="C66" s="223">
        <f t="shared" ref="C66:C68" si="30">SUM(D66)</f>
        <v>189</v>
      </c>
      <c r="D66" s="224">
        <v>189</v>
      </c>
      <c r="E66" s="224">
        <v>4</v>
      </c>
      <c r="F66" s="224">
        <v>0</v>
      </c>
      <c r="G66" s="224">
        <v>97</v>
      </c>
      <c r="H66" s="249"/>
    </row>
    <row r="67" spans="1:13" x14ac:dyDescent="0.25">
      <c r="A67" s="171" t="s">
        <v>227</v>
      </c>
      <c r="B67" s="222">
        <f t="shared" si="29"/>
        <v>358</v>
      </c>
      <c r="C67" s="223">
        <f t="shared" si="30"/>
        <v>239</v>
      </c>
      <c r="D67" s="224">
        <v>239</v>
      </c>
      <c r="E67" s="224">
        <v>2</v>
      </c>
      <c r="F67" s="224">
        <v>0</v>
      </c>
      <c r="G67" s="224">
        <v>117</v>
      </c>
      <c r="H67" s="249"/>
      <c r="J67" s="243"/>
      <c r="K67" s="243"/>
      <c r="L67" s="243"/>
      <c r="M67" s="243"/>
    </row>
    <row r="68" spans="1:13" x14ac:dyDescent="0.25">
      <c r="A68" s="228" t="s">
        <v>747</v>
      </c>
      <c r="B68" s="222">
        <f t="shared" si="29"/>
        <v>841</v>
      </c>
      <c r="C68" s="222">
        <f t="shared" si="30"/>
        <v>557</v>
      </c>
      <c r="D68" s="237">
        <f>SUM(D65:D67)</f>
        <v>557</v>
      </c>
      <c r="E68" s="237">
        <f t="shared" ref="E68:G68" si="31">SUM(E65:E67)</f>
        <v>10</v>
      </c>
      <c r="F68" s="237">
        <f t="shared" si="31"/>
        <v>0</v>
      </c>
      <c r="G68" s="237">
        <f t="shared" si="31"/>
        <v>274</v>
      </c>
      <c r="H68" s="86"/>
      <c r="I68" s="86"/>
    </row>
    <row r="69" spans="1:13" ht="33" customHeight="1" x14ac:dyDescent="0.25">
      <c r="A69" s="230"/>
    </row>
    <row r="70" spans="1:13" ht="82.5" customHeight="1" x14ac:dyDescent="0.25">
      <c r="A70" s="226" t="s">
        <v>228</v>
      </c>
      <c r="B70" s="234" t="s">
        <v>1</v>
      </c>
      <c r="C70" s="234" t="s">
        <v>229</v>
      </c>
      <c r="D70" s="234" t="s">
        <v>782</v>
      </c>
      <c r="E70" s="234" t="s">
        <v>229</v>
      </c>
      <c r="F70" s="234" t="s">
        <v>3</v>
      </c>
      <c r="G70" s="234" t="s">
        <v>141</v>
      </c>
      <c r="H70" s="234" t="s">
        <v>142</v>
      </c>
    </row>
    <row r="71" spans="1:13" x14ac:dyDescent="0.25">
      <c r="A71" s="227" t="s">
        <v>4</v>
      </c>
      <c r="B71" s="96"/>
      <c r="C71" s="241" t="s">
        <v>5</v>
      </c>
      <c r="D71" s="12" t="s">
        <v>6</v>
      </c>
      <c r="E71" s="12" t="s">
        <v>9</v>
      </c>
      <c r="F71" s="12" t="s">
        <v>11</v>
      </c>
      <c r="G71" s="12"/>
      <c r="H71" s="12"/>
      <c r="L71" s="230" t="s">
        <v>230</v>
      </c>
    </row>
    <row r="72" spans="1:13" x14ac:dyDescent="0.25">
      <c r="A72" s="171" t="s">
        <v>231</v>
      </c>
      <c r="B72" s="222">
        <f>SUM(C72+F72+G72+H72)</f>
        <v>279</v>
      </c>
      <c r="C72" s="223">
        <f>SUM(D72+E72)</f>
        <v>203</v>
      </c>
      <c r="D72" s="224">
        <v>168</v>
      </c>
      <c r="E72" s="224">
        <v>35</v>
      </c>
      <c r="F72" s="224">
        <v>0</v>
      </c>
      <c r="G72" s="224">
        <v>0</v>
      </c>
      <c r="H72" s="224">
        <v>76</v>
      </c>
      <c r="I72" s="249"/>
    </row>
    <row r="73" spans="1:13" x14ac:dyDescent="0.25">
      <c r="A73" s="171" t="s">
        <v>201</v>
      </c>
      <c r="B73" s="222">
        <f t="shared" ref="B73:B75" si="32">SUM(C73+F73+G73+H73)</f>
        <v>138</v>
      </c>
      <c r="C73" s="223">
        <f t="shared" ref="C73:C75" si="33">SUM(D73+E73)</f>
        <v>100</v>
      </c>
      <c r="D73" s="224">
        <v>76</v>
      </c>
      <c r="E73" s="224">
        <v>24</v>
      </c>
      <c r="F73" s="224">
        <v>0</v>
      </c>
      <c r="G73" s="224">
        <v>0</v>
      </c>
      <c r="H73" s="224">
        <v>38</v>
      </c>
      <c r="I73" s="249"/>
    </row>
    <row r="74" spans="1:13" x14ac:dyDescent="0.25">
      <c r="A74" s="171" t="s">
        <v>202</v>
      </c>
      <c r="B74" s="222">
        <f t="shared" si="32"/>
        <v>253</v>
      </c>
      <c r="C74" s="223">
        <f t="shared" si="33"/>
        <v>176</v>
      </c>
      <c r="D74" s="224">
        <v>147</v>
      </c>
      <c r="E74" s="224">
        <v>29</v>
      </c>
      <c r="F74" s="224">
        <v>1</v>
      </c>
      <c r="G74" s="224">
        <v>0</v>
      </c>
      <c r="H74" s="224">
        <v>76</v>
      </c>
      <c r="I74" s="249"/>
    </row>
    <row r="75" spans="1:13" x14ac:dyDescent="0.25">
      <c r="A75" s="231" t="s">
        <v>746</v>
      </c>
      <c r="B75" s="222">
        <f t="shared" si="32"/>
        <v>670</v>
      </c>
      <c r="C75" s="222">
        <f t="shared" si="33"/>
        <v>479</v>
      </c>
      <c r="D75" s="237">
        <f>SUM(D72:D74)</f>
        <v>391</v>
      </c>
      <c r="E75" s="237">
        <f t="shared" ref="E75:H75" si="34">SUM(E72:E74)</f>
        <v>88</v>
      </c>
      <c r="F75" s="237">
        <f t="shared" si="34"/>
        <v>1</v>
      </c>
      <c r="G75" s="237">
        <f t="shared" si="34"/>
        <v>0</v>
      </c>
      <c r="H75" s="237">
        <f t="shared" si="34"/>
        <v>190</v>
      </c>
    </row>
    <row r="77" spans="1:13" ht="57" customHeight="1" x14ac:dyDescent="0.25"/>
  </sheetData>
  <pageMargins left="0" right="0" top="1.5416666666666701" bottom="0.75" header="0.3" footer="0.3"/>
  <pageSetup paperSize="5" orientation="portrait" r:id="rId1"/>
  <headerFooter>
    <oddHeader>&amp;C&amp;"-,Bold"&amp;16 2017 General Election
November 7, 2017</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6"/>
  <sheetViews>
    <sheetView view="pageLayout" topLeftCell="A433" zoomScaleNormal="100" workbookViewId="0">
      <selection activeCell="O232" sqref="O232"/>
    </sheetView>
  </sheetViews>
  <sheetFormatPr defaultRowHeight="15" x14ac:dyDescent="0.25"/>
  <cols>
    <col min="1" max="1" width="16.28515625" style="71" bestFit="1" customWidth="1"/>
    <col min="2" max="2" width="5.5703125" style="71" customWidth="1"/>
    <col min="3" max="9" width="4.28515625" style="71" customWidth="1"/>
    <col min="10" max="10" width="3.42578125" style="71" customWidth="1"/>
    <col min="11" max="12" width="4.28515625" style="71" customWidth="1"/>
    <col min="13" max="14" width="3.28515625" style="71" customWidth="1"/>
    <col min="15" max="16" width="4.42578125" style="71" customWidth="1"/>
    <col min="17" max="17" width="4.7109375" style="71" customWidth="1"/>
    <col min="18" max="18" width="3.7109375" style="71" customWidth="1"/>
    <col min="19" max="19" width="3.42578125" style="71" customWidth="1"/>
    <col min="20" max="21" width="2.85546875" style="71" customWidth="1"/>
  </cols>
  <sheetData>
    <row r="1" spans="1:21" ht="0.75" hidden="1" customHeight="1" x14ac:dyDescent="0.25"/>
    <row r="2" spans="1:21" ht="5.25" hidden="1" customHeight="1" x14ac:dyDescent="0.25"/>
    <row r="3" spans="1:21" ht="5.25" hidden="1" customHeight="1" x14ac:dyDescent="0.25"/>
    <row r="4" spans="1:21" ht="8.25" customHeight="1" x14ac:dyDescent="0.25">
      <c r="A4" s="265"/>
      <c r="B4" s="265"/>
      <c r="C4" s="266"/>
      <c r="D4" s="265"/>
      <c r="E4" s="265"/>
      <c r="F4" s="265"/>
      <c r="G4" s="266"/>
      <c r="H4" s="266"/>
      <c r="I4" s="265"/>
      <c r="J4" s="265"/>
      <c r="K4" s="265"/>
      <c r="L4" s="267"/>
      <c r="M4" s="267"/>
      <c r="N4" s="267"/>
      <c r="O4" s="267"/>
      <c r="P4" s="267"/>
      <c r="Q4" s="267"/>
      <c r="R4" s="267"/>
      <c r="S4" s="267"/>
      <c r="T4" s="267"/>
      <c r="U4" s="267"/>
    </row>
    <row r="5" spans="1:21" ht="78.75" customHeight="1" x14ac:dyDescent="0.25">
      <c r="A5" s="98" t="s">
        <v>430</v>
      </c>
      <c r="B5" s="268" t="s">
        <v>1</v>
      </c>
      <c r="C5" s="268" t="s">
        <v>433</v>
      </c>
      <c r="D5" s="268" t="s">
        <v>783</v>
      </c>
      <c r="E5" s="268" t="s">
        <v>433</v>
      </c>
      <c r="F5" s="268" t="s">
        <v>434</v>
      </c>
      <c r="G5" s="268" t="s">
        <v>784</v>
      </c>
      <c r="H5" s="268" t="s">
        <v>431</v>
      </c>
      <c r="I5" s="268" t="s">
        <v>3</v>
      </c>
      <c r="J5" s="268" t="s">
        <v>141</v>
      </c>
      <c r="K5" s="268" t="s">
        <v>142</v>
      </c>
      <c r="L5" s="267"/>
      <c r="M5" s="267"/>
      <c r="N5" s="267"/>
      <c r="O5" s="267"/>
      <c r="P5" s="267"/>
      <c r="Q5" s="267"/>
      <c r="R5" s="267"/>
      <c r="S5" s="267"/>
      <c r="T5" s="267"/>
      <c r="U5" s="267"/>
    </row>
    <row r="6" spans="1:21" x14ac:dyDescent="0.25">
      <c r="A6" s="269" t="s">
        <v>432</v>
      </c>
      <c r="B6" s="15"/>
      <c r="C6" s="12" t="s">
        <v>5</v>
      </c>
      <c r="D6" s="12" t="s">
        <v>7</v>
      </c>
      <c r="E6" s="12" t="s">
        <v>8</v>
      </c>
      <c r="F6" s="12" t="s">
        <v>5</v>
      </c>
      <c r="G6" s="12" t="s">
        <v>7</v>
      </c>
      <c r="H6" s="12" t="s">
        <v>8</v>
      </c>
      <c r="I6" s="12" t="s">
        <v>11</v>
      </c>
      <c r="J6" s="12" t="s">
        <v>11</v>
      </c>
      <c r="K6" s="12" t="s">
        <v>11</v>
      </c>
      <c r="L6" s="267"/>
      <c r="M6" s="267"/>
      <c r="N6" s="267"/>
      <c r="O6" s="267"/>
      <c r="P6" s="267"/>
      <c r="Q6" s="267"/>
      <c r="R6" s="267"/>
      <c r="S6" s="267"/>
      <c r="T6" s="267"/>
      <c r="U6" s="267"/>
    </row>
    <row r="7" spans="1:21" x14ac:dyDescent="0.25">
      <c r="A7" s="270" t="s">
        <v>239</v>
      </c>
      <c r="B7" s="194">
        <f>SUM(C7+F7+I7+J7+K7)</f>
        <v>684</v>
      </c>
      <c r="C7" s="196">
        <f>SUM(D7+E7)</f>
        <v>227</v>
      </c>
      <c r="D7" s="193">
        <v>162</v>
      </c>
      <c r="E7" s="193">
        <v>65</v>
      </c>
      <c r="F7" s="202">
        <f>SUM(G7+H7)</f>
        <v>205</v>
      </c>
      <c r="G7" s="193">
        <v>143</v>
      </c>
      <c r="H7" s="193">
        <v>62</v>
      </c>
      <c r="I7" s="193">
        <v>13</v>
      </c>
      <c r="J7" s="193">
        <v>2</v>
      </c>
      <c r="K7" s="193">
        <v>237</v>
      </c>
      <c r="L7" s="267"/>
      <c r="M7" s="267"/>
      <c r="N7" s="267"/>
      <c r="O7" s="267"/>
      <c r="P7" s="267"/>
      <c r="Q7" s="267"/>
      <c r="R7" s="267"/>
      <c r="S7" s="267"/>
      <c r="T7" s="267"/>
      <c r="U7" s="267"/>
    </row>
    <row r="8" spans="1:21" x14ac:dyDescent="0.25">
      <c r="A8" s="271" t="s">
        <v>429</v>
      </c>
      <c r="B8" s="194">
        <f>SUM(C8+F8+I8+J8+K8)</f>
        <v>684</v>
      </c>
      <c r="C8" s="194">
        <f>SUM(D8+E8)</f>
        <v>227</v>
      </c>
      <c r="D8" s="185">
        <f>SUM(D7)</f>
        <v>162</v>
      </c>
      <c r="E8" s="185">
        <f t="shared" ref="E8:K8" si="0">SUM(E7)</f>
        <v>65</v>
      </c>
      <c r="F8" s="185">
        <f t="shared" si="0"/>
        <v>205</v>
      </c>
      <c r="G8" s="185">
        <f t="shared" si="0"/>
        <v>143</v>
      </c>
      <c r="H8" s="185">
        <f t="shared" si="0"/>
        <v>62</v>
      </c>
      <c r="I8" s="185">
        <f t="shared" si="0"/>
        <v>13</v>
      </c>
      <c r="J8" s="185">
        <f t="shared" si="0"/>
        <v>2</v>
      </c>
      <c r="K8" s="185">
        <f t="shared" si="0"/>
        <v>237</v>
      </c>
      <c r="L8" s="267"/>
      <c r="M8" s="267"/>
      <c r="N8" s="267"/>
      <c r="O8" s="267"/>
      <c r="P8" s="267"/>
      <c r="Q8" s="267"/>
      <c r="R8" s="267"/>
      <c r="S8" s="267"/>
      <c r="T8" s="267"/>
      <c r="U8" s="267"/>
    </row>
    <row r="9" spans="1:21" ht="3" customHeight="1" x14ac:dyDescent="0.25">
      <c r="A9" s="272"/>
      <c r="B9" s="272"/>
      <c r="C9" s="273"/>
      <c r="D9" s="272"/>
      <c r="E9" s="272"/>
      <c r="F9" s="272"/>
      <c r="G9" s="273"/>
      <c r="H9" s="272"/>
      <c r="I9" s="272"/>
      <c r="J9" s="272"/>
      <c r="K9" s="274"/>
      <c r="L9" s="267"/>
      <c r="M9" s="267"/>
      <c r="N9" s="267"/>
      <c r="O9" s="267"/>
      <c r="P9" s="267"/>
      <c r="Q9" s="267"/>
      <c r="R9" s="267"/>
      <c r="S9" s="267"/>
      <c r="T9" s="267"/>
      <c r="U9" s="267"/>
    </row>
    <row r="10" spans="1:21" ht="66" customHeight="1" x14ac:dyDescent="0.25">
      <c r="A10" s="75" t="s">
        <v>437</v>
      </c>
      <c r="B10" s="275" t="s">
        <v>1</v>
      </c>
      <c r="C10" s="275" t="s">
        <v>435</v>
      </c>
      <c r="D10" s="275" t="s">
        <v>435</v>
      </c>
      <c r="E10" s="275" t="s">
        <v>436</v>
      </c>
      <c r="F10" s="275" t="s">
        <v>785</v>
      </c>
      <c r="G10" s="275" t="s">
        <v>436</v>
      </c>
      <c r="H10" s="275" t="s">
        <v>3</v>
      </c>
      <c r="I10" s="275" t="s">
        <v>141</v>
      </c>
      <c r="J10" s="275" t="s">
        <v>142</v>
      </c>
      <c r="K10" s="272"/>
      <c r="L10" s="272"/>
      <c r="M10" s="267"/>
      <c r="N10" s="267"/>
      <c r="O10" s="267"/>
      <c r="P10" s="267"/>
      <c r="Q10" s="267"/>
      <c r="R10" s="267"/>
      <c r="S10" s="267"/>
      <c r="T10" s="267"/>
      <c r="U10" s="267"/>
    </row>
    <row r="11" spans="1:21" x14ac:dyDescent="0.25">
      <c r="A11" s="269" t="s">
        <v>4</v>
      </c>
      <c r="B11" s="15"/>
      <c r="C11" s="15" t="s">
        <v>5</v>
      </c>
      <c r="D11" s="15" t="s">
        <v>6</v>
      </c>
      <c r="E11" s="15" t="s">
        <v>5</v>
      </c>
      <c r="F11" s="15" t="s">
        <v>7</v>
      </c>
      <c r="G11" s="15" t="s">
        <v>8</v>
      </c>
      <c r="H11" s="15" t="s">
        <v>11</v>
      </c>
      <c r="I11" s="15"/>
      <c r="J11" s="15"/>
      <c r="K11" s="272"/>
      <c r="L11" s="272"/>
      <c r="M11" s="267"/>
      <c r="N11" s="267"/>
      <c r="O11" s="267"/>
      <c r="P11" s="267"/>
      <c r="Q11" s="267"/>
      <c r="R11" s="267"/>
      <c r="S11" s="267"/>
      <c r="T11" s="267"/>
      <c r="U11" s="267"/>
    </row>
    <row r="12" spans="1:21" x14ac:dyDescent="0.25">
      <c r="A12" s="270" t="s">
        <v>44</v>
      </c>
      <c r="B12" s="194">
        <f>SUM(C12+E12+H12+I12+J12)</f>
        <v>342</v>
      </c>
      <c r="C12" s="196">
        <f>SUM(D12)</f>
        <v>155</v>
      </c>
      <c r="D12" s="193">
        <v>155</v>
      </c>
      <c r="E12" s="209">
        <f>SUM(F12+G12)</f>
        <v>167</v>
      </c>
      <c r="F12" s="193">
        <v>115</v>
      </c>
      <c r="G12" s="193">
        <v>52</v>
      </c>
      <c r="H12" s="193">
        <v>0</v>
      </c>
      <c r="I12" s="193">
        <v>0</v>
      </c>
      <c r="J12" s="193">
        <v>20</v>
      </c>
      <c r="K12" s="272"/>
      <c r="L12" s="272"/>
      <c r="M12" s="267"/>
      <c r="N12" s="267"/>
      <c r="O12" s="267"/>
      <c r="P12" s="267"/>
      <c r="Q12" s="267"/>
      <c r="R12" s="267"/>
      <c r="S12" s="267"/>
      <c r="T12" s="267"/>
      <c r="U12" s="267"/>
    </row>
    <row r="13" spans="1:21" ht="12" customHeight="1" x14ac:dyDescent="0.25">
      <c r="A13" s="271" t="s">
        <v>429</v>
      </c>
      <c r="B13" s="194">
        <f>SUM(C13+E13+H13+I13+J13)</f>
        <v>342</v>
      </c>
      <c r="C13" s="194">
        <f>SUM(D13)</f>
        <v>155</v>
      </c>
      <c r="D13" s="185">
        <f>SUM(D12)</f>
        <v>155</v>
      </c>
      <c r="E13" s="159">
        <f>SUM(F13+G13)</f>
        <v>167</v>
      </c>
      <c r="F13" s="185">
        <f t="shared" ref="F13:J13" si="1">SUM(F12)</f>
        <v>115</v>
      </c>
      <c r="G13" s="185">
        <f t="shared" si="1"/>
        <v>52</v>
      </c>
      <c r="H13" s="185">
        <f t="shared" si="1"/>
        <v>0</v>
      </c>
      <c r="I13" s="185">
        <f t="shared" si="1"/>
        <v>0</v>
      </c>
      <c r="J13" s="185">
        <f t="shared" si="1"/>
        <v>20</v>
      </c>
      <c r="K13" s="272"/>
      <c r="L13" s="272"/>
      <c r="M13" s="267"/>
      <c r="N13" s="267"/>
      <c r="O13" s="267"/>
      <c r="P13" s="267"/>
      <c r="Q13" s="267"/>
      <c r="R13" s="267"/>
      <c r="S13" s="267"/>
      <c r="T13" s="267"/>
      <c r="U13" s="267"/>
    </row>
    <row r="14" spans="1:21" ht="3" customHeight="1" x14ac:dyDescent="0.25">
      <c r="A14" s="272"/>
      <c r="B14" s="272"/>
      <c r="C14" s="273"/>
      <c r="D14" s="272"/>
      <c r="E14" s="272"/>
      <c r="F14" s="272"/>
      <c r="G14" s="273"/>
      <c r="H14" s="272"/>
      <c r="I14" s="272"/>
      <c r="J14" s="272"/>
      <c r="K14" s="274"/>
      <c r="L14" s="267"/>
      <c r="M14" s="267"/>
      <c r="N14" s="267"/>
      <c r="O14" s="267"/>
      <c r="P14" s="267"/>
      <c r="Q14" s="267"/>
      <c r="R14" s="267"/>
      <c r="S14" s="267"/>
      <c r="T14" s="267"/>
      <c r="U14" s="267"/>
    </row>
    <row r="15" spans="1:21" ht="72" customHeight="1" x14ac:dyDescent="0.25">
      <c r="A15" s="75" t="s">
        <v>438</v>
      </c>
      <c r="B15" s="275" t="s">
        <v>1</v>
      </c>
      <c r="C15" s="275" t="s">
        <v>440</v>
      </c>
      <c r="D15" s="275" t="s">
        <v>786</v>
      </c>
      <c r="E15" s="275" t="s">
        <v>441</v>
      </c>
      <c r="F15" s="275" t="s">
        <v>787</v>
      </c>
      <c r="G15" s="275" t="s">
        <v>441</v>
      </c>
      <c r="H15" s="275" t="s">
        <v>441</v>
      </c>
      <c r="I15" s="275" t="s">
        <v>3</v>
      </c>
      <c r="J15" s="275" t="s">
        <v>743</v>
      </c>
      <c r="K15" s="275" t="s">
        <v>141</v>
      </c>
      <c r="L15" s="275" t="s">
        <v>142</v>
      </c>
      <c r="M15" s="267"/>
      <c r="N15" s="267"/>
      <c r="O15" s="267"/>
      <c r="P15" s="276"/>
      <c r="Q15" s="267"/>
      <c r="R15" s="267"/>
      <c r="S15" s="267"/>
      <c r="T15" s="267"/>
      <c r="U15" s="267"/>
    </row>
    <row r="16" spans="1:21" x14ac:dyDescent="0.25">
      <c r="A16" s="269" t="s">
        <v>439</v>
      </c>
      <c r="B16" s="15"/>
      <c r="C16" s="12" t="s">
        <v>5</v>
      </c>
      <c r="D16" s="12" t="s">
        <v>7</v>
      </c>
      <c r="E16" s="12" t="s">
        <v>5</v>
      </c>
      <c r="F16" s="12" t="s">
        <v>7</v>
      </c>
      <c r="G16" s="12" t="s">
        <v>8</v>
      </c>
      <c r="H16" s="12" t="s">
        <v>10</v>
      </c>
      <c r="I16" s="12" t="s">
        <v>11</v>
      </c>
      <c r="J16" s="12" t="s">
        <v>11</v>
      </c>
      <c r="K16" s="12"/>
      <c r="L16" s="277"/>
      <c r="M16" s="267"/>
      <c r="N16" s="267"/>
      <c r="O16" s="267"/>
      <c r="P16" s="267"/>
      <c r="Q16" s="267"/>
      <c r="R16" s="267"/>
      <c r="S16" s="267"/>
      <c r="T16" s="267"/>
      <c r="U16" s="267"/>
    </row>
    <row r="17" spans="1:23" x14ac:dyDescent="0.25">
      <c r="A17" s="270" t="s">
        <v>240</v>
      </c>
      <c r="B17" s="189">
        <f>SUM(C17+E17+I17+J17+K17+L17)</f>
        <v>1030</v>
      </c>
      <c r="C17" s="187">
        <f>SUM(D17)</f>
        <v>366</v>
      </c>
      <c r="D17" s="278">
        <v>366</v>
      </c>
      <c r="E17" s="202">
        <f>SUM(F17+G17+H17)</f>
        <v>381</v>
      </c>
      <c r="F17" s="278">
        <v>294</v>
      </c>
      <c r="G17" s="278">
        <v>52</v>
      </c>
      <c r="H17" s="278">
        <v>35</v>
      </c>
      <c r="I17" s="188">
        <v>13</v>
      </c>
      <c r="J17" s="188">
        <v>0</v>
      </c>
      <c r="K17" s="188">
        <v>0</v>
      </c>
      <c r="L17" s="278">
        <v>270</v>
      </c>
      <c r="M17" s="267"/>
      <c r="N17" s="267"/>
      <c r="O17" s="279"/>
      <c r="P17" s="279"/>
      <c r="Q17" s="267"/>
      <c r="R17" s="267"/>
      <c r="S17" s="267"/>
      <c r="T17" s="267"/>
      <c r="U17" s="267"/>
    </row>
    <row r="18" spans="1:23" x14ac:dyDescent="0.25">
      <c r="A18" s="270" t="s">
        <v>241</v>
      </c>
      <c r="B18" s="189">
        <f t="shared" ref="B18:B22" si="2">SUM(C18+E18+I18+J18+K18+L18)</f>
        <v>894</v>
      </c>
      <c r="C18" s="187">
        <f t="shared" ref="C18:C22" si="3">SUM(D18)</f>
        <v>307</v>
      </c>
      <c r="D18" s="278">
        <v>307</v>
      </c>
      <c r="E18" s="202">
        <f t="shared" ref="E18:E22" si="4">SUM(F18+G18+H18)</f>
        <v>317</v>
      </c>
      <c r="F18" s="278">
        <v>246</v>
      </c>
      <c r="G18" s="278">
        <v>55</v>
      </c>
      <c r="H18" s="278">
        <v>16</v>
      </c>
      <c r="I18" s="188">
        <v>3</v>
      </c>
      <c r="J18" s="188">
        <v>0</v>
      </c>
      <c r="K18" s="188">
        <v>0</v>
      </c>
      <c r="L18" s="278">
        <v>267</v>
      </c>
      <c r="M18" s="267"/>
      <c r="N18" s="267"/>
      <c r="O18" s="279"/>
      <c r="P18" s="279"/>
      <c r="Q18" s="267"/>
      <c r="R18" s="267"/>
      <c r="S18" s="267"/>
      <c r="T18" s="267"/>
      <c r="U18" s="267"/>
    </row>
    <row r="19" spans="1:23" x14ac:dyDescent="0.25">
      <c r="A19" s="270" t="s">
        <v>242</v>
      </c>
      <c r="B19" s="189">
        <f t="shared" si="2"/>
        <v>952</v>
      </c>
      <c r="C19" s="187">
        <f t="shared" si="3"/>
        <v>314</v>
      </c>
      <c r="D19" s="278">
        <v>314</v>
      </c>
      <c r="E19" s="202">
        <f t="shared" si="4"/>
        <v>362</v>
      </c>
      <c r="F19" s="278">
        <v>277</v>
      </c>
      <c r="G19" s="278">
        <v>59</v>
      </c>
      <c r="H19" s="278">
        <v>26</v>
      </c>
      <c r="I19" s="188">
        <v>0</v>
      </c>
      <c r="J19" s="188">
        <v>1</v>
      </c>
      <c r="K19" s="188">
        <v>0</v>
      </c>
      <c r="L19" s="278">
        <v>275</v>
      </c>
      <c r="M19" s="267"/>
      <c r="N19" s="267"/>
      <c r="O19" s="279"/>
      <c r="P19" s="279"/>
      <c r="Q19" s="267"/>
      <c r="R19" s="267"/>
      <c r="S19" s="267"/>
      <c r="T19" s="267"/>
      <c r="U19" s="267"/>
      <c r="W19" s="217"/>
    </row>
    <row r="20" spans="1:23" ht="18" customHeight="1" x14ac:dyDescent="0.25">
      <c r="A20" s="270" t="s">
        <v>243</v>
      </c>
      <c r="B20" s="189">
        <f t="shared" si="2"/>
        <v>430</v>
      </c>
      <c r="C20" s="187">
        <f t="shared" si="3"/>
        <v>159</v>
      </c>
      <c r="D20" s="278">
        <v>159</v>
      </c>
      <c r="E20" s="202">
        <f t="shared" si="4"/>
        <v>163</v>
      </c>
      <c r="F20" s="278">
        <v>128</v>
      </c>
      <c r="G20" s="278">
        <v>24</v>
      </c>
      <c r="H20" s="278">
        <v>11</v>
      </c>
      <c r="I20" s="188">
        <v>4</v>
      </c>
      <c r="J20" s="188">
        <v>8</v>
      </c>
      <c r="K20" s="188">
        <v>0</v>
      </c>
      <c r="L20" s="278">
        <v>96</v>
      </c>
      <c r="M20" s="267"/>
      <c r="N20" s="267"/>
      <c r="O20" s="279"/>
      <c r="P20" s="279"/>
      <c r="Q20" s="267"/>
      <c r="R20" s="267"/>
      <c r="S20" s="267"/>
      <c r="T20" s="267"/>
      <c r="U20" s="267"/>
    </row>
    <row r="21" spans="1:23" x14ac:dyDescent="0.25">
      <c r="A21" s="270" t="s">
        <v>244</v>
      </c>
      <c r="B21" s="189">
        <f t="shared" si="2"/>
        <v>604</v>
      </c>
      <c r="C21" s="187">
        <f t="shared" si="3"/>
        <v>243</v>
      </c>
      <c r="D21" s="278">
        <v>243</v>
      </c>
      <c r="E21" s="202">
        <f t="shared" si="4"/>
        <v>232</v>
      </c>
      <c r="F21" s="278">
        <v>181</v>
      </c>
      <c r="G21" s="278">
        <v>30</v>
      </c>
      <c r="H21" s="278">
        <v>21</v>
      </c>
      <c r="I21" s="188">
        <v>3</v>
      </c>
      <c r="J21" s="188">
        <v>10</v>
      </c>
      <c r="K21" s="188">
        <v>0</v>
      </c>
      <c r="L21" s="278">
        <v>116</v>
      </c>
      <c r="M21" s="267"/>
      <c r="N21" s="267"/>
      <c r="O21" s="279"/>
      <c r="P21" s="279"/>
      <c r="Q21" s="267"/>
      <c r="R21" s="267"/>
      <c r="S21" s="267"/>
      <c r="T21" s="267"/>
      <c r="U21" s="267"/>
    </row>
    <row r="22" spans="1:23" x14ac:dyDescent="0.25">
      <c r="A22" s="271" t="s">
        <v>429</v>
      </c>
      <c r="B22" s="189">
        <f t="shared" si="2"/>
        <v>3910</v>
      </c>
      <c r="C22" s="194">
        <f t="shared" si="3"/>
        <v>1389</v>
      </c>
      <c r="D22" s="185">
        <f>SUM(D17:D21)</f>
        <v>1389</v>
      </c>
      <c r="E22" s="200">
        <f t="shared" si="4"/>
        <v>1455</v>
      </c>
      <c r="F22" s="185">
        <f t="shared" ref="F22:L22" si="5">SUM(F17:F21)</f>
        <v>1126</v>
      </c>
      <c r="G22" s="185">
        <f t="shared" si="5"/>
        <v>220</v>
      </c>
      <c r="H22" s="185">
        <f t="shared" si="5"/>
        <v>109</v>
      </c>
      <c r="I22" s="185">
        <f t="shared" si="5"/>
        <v>23</v>
      </c>
      <c r="J22" s="185">
        <f t="shared" si="5"/>
        <v>19</v>
      </c>
      <c r="K22" s="185">
        <f t="shared" si="5"/>
        <v>0</v>
      </c>
      <c r="L22" s="185">
        <f t="shared" si="5"/>
        <v>1024</v>
      </c>
      <c r="M22" s="267"/>
      <c r="N22" s="267"/>
      <c r="O22" s="267"/>
      <c r="P22" s="267"/>
      <c r="Q22" s="267"/>
      <c r="R22" s="267"/>
      <c r="S22" s="267"/>
      <c r="T22" s="267"/>
      <c r="U22" s="267"/>
    </row>
    <row r="23" spans="1:23" ht="3" customHeight="1" x14ac:dyDescent="0.25">
      <c r="A23" s="267"/>
      <c r="B23" s="267"/>
      <c r="C23" s="267"/>
      <c r="D23" s="267"/>
      <c r="E23" s="267"/>
      <c r="F23" s="267"/>
      <c r="G23" s="267"/>
      <c r="H23" s="267"/>
      <c r="I23" s="267"/>
      <c r="J23" s="267"/>
      <c r="K23" s="267"/>
      <c r="L23" s="267"/>
      <c r="M23" s="267"/>
      <c r="N23" s="267"/>
      <c r="O23" s="267"/>
      <c r="P23" s="267"/>
      <c r="Q23" s="267"/>
      <c r="R23" s="267"/>
      <c r="S23" s="267"/>
      <c r="T23" s="267"/>
      <c r="U23" s="267"/>
    </row>
    <row r="24" spans="1:23" ht="97.5" x14ac:dyDescent="0.25">
      <c r="A24" s="98" t="s">
        <v>442</v>
      </c>
      <c r="B24" s="268" t="s">
        <v>1</v>
      </c>
      <c r="C24" s="268" t="s">
        <v>447</v>
      </c>
      <c r="D24" s="268" t="s">
        <v>447</v>
      </c>
      <c r="E24" s="268" t="s">
        <v>443</v>
      </c>
      <c r="F24" s="268" t="s">
        <v>788</v>
      </c>
      <c r="G24" s="268" t="s">
        <v>443</v>
      </c>
      <c r="H24" s="268" t="s">
        <v>443</v>
      </c>
      <c r="I24" s="268" t="s">
        <v>3</v>
      </c>
      <c r="J24" s="268" t="s">
        <v>141</v>
      </c>
      <c r="K24" s="268" t="s">
        <v>142</v>
      </c>
      <c r="L24" s="267"/>
      <c r="M24" s="274"/>
      <c r="N24" s="267"/>
      <c r="O24" s="267"/>
      <c r="P24" s="276"/>
      <c r="Q24" s="267"/>
      <c r="R24" s="267"/>
      <c r="S24" s="267"/>
      <c r="T24" s="267"/>
      <c r="U24" s="267"/>
    </row>
    <row r="25" spans="1:23" ht="14.25" customHeight="1" x14ac:dyDescent="0.25">
      <c r="A25" s="269" t="s">
        <v>4</v>
      </c>
      <c r="B25" s="15"/>
      <c r="C25" s="12" t="s">
        <v>5</v>
      </c>
      <c r="D25" s="12" t="s">
        <v>6</v>
      </c>
      <c r="E25" s="12" t="s">
        <v>5</v>
      </c>
      <c r="F25" s="12" t="s">
        <v>7</v>
      </c>
      <c r="G25" s="12" t="s">
        <v>8</v>
      </c>
      <c r="H25" s="12" t="s">
        <v>10</v>
      </c>
      <c r="I25" s="12" t="s">
        <v>11</v>
      </c>
      <c r="J25" s="15"/>
      <c r="K25" s="15"/>
      <c r="L25" s="267"/>
      <c r="M25" s="267"/>
      <c r="N25" s="274"/>
      <c r="O25" s="274"/>
      <c r="P25" s="274"/>
      <c r="Q25" s="274"/>
      <c r="R25" s="274"/>
      <c r="S25" s="267"/>
      <c r="T25" s="267"/>
      <c r="U25" s="267"/>
    </row>
    <row r="26" spans="1:23" x14ac:dyDescent="0.25">
      <c r="A26" s="270" t="s">
        <v>245</v>
      </c>
      <c r="B26" s="189">
        <f>SUM(C26+E26+I26+J26+K26)</f>
        <v>571</v>
      </c>
      <c r="C26" s="187">
        <f>SUM(D26)</f>
        <v>202</v>
      </c>
      <c r="D26" s="188">
        <v>202</v>
      </c>
      <c r="E26" s="128">
        <f>SUM(F26+G26+H26)</f>
        <v>352</v>
      </c>
      <c r="F26" s="188">
        <v>272</v>
      </c>
      <c r="G26" s="188">
        <v>55</v>
      </c>
      <c r="H26" s="188">
        <v>25</v>
      </c>
      <c r="I26" s="188">
        <v>0</v>
      </c>
      <c r="J26" s="188">
        <v>0</v>
      </c>
      <c r="K26" s="188">
        <v>17</v>
      </c>
      <c r="L26" s="267"/>
      <c r="M26" s="267"/>
      <c r="N26" s="274"/>
      <c r="O26" s="274"/>
      <c r="P26" s="274"/>
      <c r="Q26" s="274"/>
      <c r="R26" s="274"/>
      <c r="S26" s="267"/>
      <c r="T26" s="267"/>
      <c r="U26" s="267"/>
    </row>
    <row r="27" spans="1:23" x14ac:dyDescent="0.25">
      <c r="A27" s="270" t="s">
        <v>114</v>
      </c>
      <c r="B27" s="189">
        <f t="shared" ref="B27:B28" si="6">SUM(C27+E27+I27+J27+K27)</f>
        <v>550</v>
      </c>
      <c r="C27" s="187">
        <f t="shared" ref="C27:C28" si="7">SUM(D27)</f>
        <v>219</v>
      </c>
      <c r="D27" s="188">
        <v>219</v>
      </c>
      <c r="E27" s="128">
        <f t="shared" ref="E27:E28" si="8">SUM(F27+G27+H27)</f>
        <v>313</v>
      </c>
      <c r="F27" s="188">
        <v>247</v>
      </c>
      <c r="G27" s="188">
        <v>51</v>
      </c>
      <c r="H27" s="188">
        <v>15</v>
      </c>
      <c r="I27" s="188">
        <v>1</v>
      </c>
      <c r="J27" s="188">
        <v>1</v>
      </c>
      <c r="K27" s="188">
        <v>16</v>
      </c>
      <c r="L27" s="267"/>
      <c r="M27" s="267"/>
      <c r="N27" s="274"/>
      <c r="O27" s="274"/>
      <c r="P27" s="274"/>
      <c r="Q27" s="274"/>
      <c r="R27" s="274"/>
      <c r="S27" s="267"/>
      <c r="T27" s="267"/>
      <c r="U27" s="267"/>
    </row>
    <row r="28" spans="1:23" ht="14.25" customHeight="1" x14ac:dyDescent="0.25">
      <c r="A28" s="271" t="s">
        <v>429</v>
      </c>
      <c r="B28" s="182">
        <f t="shared" si="6"/>
        <v>1121</v>
      </c>
      <c r="C28" s="184">
        <f t="shared" si="7"/>
        <v>421</v>
      </c>
      <c r="D28" s="183">
        <f>SUM(D26:D27)</f>
        <v>421</v>
      </c>
      <c r="E28" s="135">
        <f t="shared" si="8"/>
        <v>665</v>
      </c>
      <c r="F28" s="183">
        <f t="shared" ref="F28:K28" si="9">SUM(F26:F27)</f>
        <v>519</v>
      </c>
      <c r="G28" s="183">
        <f t="shared" si="9"/>
        <v>106</v>
      </c>
      <c r="H28" s="183">
        <f t="shared" si="9"/>
        <v>40</v>
      </c>
      <c r="I28" s="183">
        <f t="shared" si="9"/>
        <v>1</v>
      </c>
      <c r="J28" s="183">
        <f t="shared" si="9"/>
        <v>1</v>
      </c>
      <c r="K28" s="183">
        <f t="shared" si="9"/>
        <v>33</v>
      </c>
      <c r="L28" s="267"/>
      <c r="M28" s="267"/>
      <c r="N28" s="274"/>
      <c r="O28" s="274"/>
      <c r="P28" s="274"/>
      <c r="Q28" s="274"/>
      <c r="R28" s="274"/>
      <c r="S28" s="267"/>
      <c r="T28" s="267"/>
      <c r="U28" s="267"/>
    </row>
    <row r="29" spans="1:23" ht="3.75" customHeight="1" x14ac:dyDescent="0.25">
      <c r="A29" s="267"/>
      <c r="B29" s="267"/>
      <c r="C29" s="267"/>
      <c r="D29" s="267"/>
      <c r="E29" s="267"/>
      <c r="F29" s="267"/>
      <c r="G29" s="267"/>
      <c r="H29" s="267"/>
      <c r="I29" s="267"/>
      <c r="J29" s="267"/>
      <c r="K29" s="267"/>
      <c r="L29" s="274"/>
      <c r="M29" s="274"/>
      <c r="N29" s="274"/>
      <c r="O29" s="274"/>
      <c r="P29" s="267"/>
      <c r="Q29" s="267"/>
      <c r="R29" s="267"/>
      <c r="S29" s="267"/>
      <c r="T29" s="267"/>
      <c r="U29" s="267"/>
    </row>
    <row r="30" spans="1:23" hidden="1" x14ac:dyDescent="0.25">
      <c r="A30" s="267"/>
      <c r="B30" s="267"/>
      <c r="C30" s="267"/>
      <c r="D30" s="267"/>
      <c r="E30" s="267"/>
      <c r="F30" s="267"/>
      <c r="G30" s="267"/>
      <c r="H30" s="267"/>
      <c r="I30" s="267"/>
      <c r="J30" s="267"/>
      <c r="K30" s="267"/>
      <c r="L30" s="267"/>
      <c r="M30" s="267"/>
      <c r="N30" s="267"/>
      <c r="O30" s="267"/>
      <c r="P30" s="267"/>
      <c r="Q30" s="267"/>
      <c r="R30" s="267"/>
      <c r="S30" s="267"/>
      <c r="T30" s="267"/>
      <c r="U30" s="267"/>
    </row>
    <row r="31" spans="1:23" ht="84" x14ac:dyDescent="0.25">
      <c r="A31" s="75" t="s">
        <v>445</v>
      </c>
      <c r="B31" s="275" t="s">
        <v>1</v>
      </c>
      <c r="C31" s="275" t="s">
        <v>449</v>
      </c>
      <c r="D31" s="275" t="s">
        <v>449</v>
      </c>
      <c r="E31" s="275" t="s">
        <v>450</v>
      </c>
      <c r="F31" s="275" t="s">
        <v>792</v>
      </c>
      <c r="G31" s="275" t="s">
        <v>450</v>
      </c>
      <c r="H31" s="275" t="s">
        <v>450</v>
      </c>
      <c r="I31" s="275" t="s">
        <v>3</v>
      </c>
      <c r="J31" s="275" t="s">
        <v>141</v>
      </c>
      <c r="K31" s="275" t="s">
        <v>142</v>
      </c>
      <c r="L31" s="267"/>
      <c r="M31" s="267"/>
      <c r="N31" s="267"/>
      <c r="O31" s="267"/>
      <c r="P31" s="276"/>
      <c r="Q31" s="267"/>
      <c r="R31" s="267"/>
      <c r="S31" s="267"/>
      <c r="T31" s="267"/>
      <c r="U31" s="267"/>
    </row>
    <row r="32" spans="1:23" x14ac:dyDescent="0.25">
      <c r="A32" s="269" t="s">
        <v>4</v>
      </c>
      <c r="B32" s="15"/>
      <c r="C32" s="12" t="s">
        <v>5</v>
      </c>
      <c r="D32" s="12" t="s">
        <v>6</v>
      </c>
      <c r="E32" s="12" t="s">
        <v>5</v>
      </c>
      <c r="F32" s="12" t="s">
        <v>7</v>
      </c>
      <c r="G32" s="12" t="s">
        <v>8</v>
      </c>
      <c r="H32" s="12" t="s">
        <v>10</v>
      </c>
      <c r="I32" s="12" t="s">
        <v>11</v>
      </c>
      <c r="J32" s="12"/>
      <c r="K32" s="15"/>
      <c r="L32" s="267"/>
      <c r="M32" s="267"/>
      <c r="N32" s="267"/>
      <c r="O32" s="267"/>
      <c r="P32" s="267"/>
      <c r="Q32" s="267"/>
      <c r="R32" s="267"/>
      <c r="S32" s="267"/>
      <c r="T32" s="267"/>
      <c r="U32" s="267"/>
    </row>
    <row r="33" spans="1:21" x14ac:dyDescent="0.25">
      <c r="A33" s="270" t="s">
        <v>245</v>
      </c>
      <c r="B33" s="189">
        <f>SUM(C33+E33+I33+J33+K33)</f>
        <v>571</v>
      </c>
      <c r="C33" s="187">
        <f>SUM(D33)</f>
        <v>175</v>
      </c>
      <c r="D33" s="188">
        <v>175</v>
      </c>
      <c r="E33" s="128">
        <f>SUM(F33+G33+H33)</f>
        <v>372</v>
      </c>
      <c r="F33" s="188">
        <v>290</v>
      </c>
      <c r="G33" s="188">
        <v>56</v>
      </c>
      <c r="H33" s="188">
        <v>26</v>
      </c>
      <c r="I33" s="188">
        <v>0</v>
      </c>
      <c r="J33" s="188">
        <v>0</v>
      </c>
      <c r="K33" s="188">
        <v>24</v>
      </c>
      <c r="L33" s="267"/>
      <c r="M33" s="267"/>
      <c r="N33" s="267"/>
      <c r="O33" s="267"/>
      <c r="P33" s="267"/>
      <c r="Q33" s="267"/>
      <c r="R33" s="267"/>
      <c r="S33" s="267"/>
      <c r="T33" s="267"/>
      <c r="U33" s="267"/>
    </row>
    <row r="34" spans="1:21" x14ac:dyDescent="0.25">
      <c r="A34" s="270" t="s">
        <v>114</v>
      </c>
      <c r="B34" s="189">
        <f t="shared" ref="B34:B35" si="10">SUM(C34+E34+I34+J34+K34)</f>
        <v>550</v>
      </c>
      <c r="C34" s="187">
        <f t="shared" ref="C34:C35" si="11">SUM(D34)</f>
        <v>187</v>
      </c>
      <c r="D34" s="188">
        <v>187</v>
      </c>
      <c r="E34" s="128">
        <f t="shared" ref="E34:E35" si="12">SUM(F34+G34+H34)</f>
        <v>340</v>
      </c>
      <c r="F34" s="188">
        <v>259</v>
      </c>
      <c r="G34" s="188">
        <v>60</v>
      </c>
      <c r="H34" s="188">
        <v>21</v>
      </c>
      <c r="I34" s="188">
        <v>0</v>
      </c>
      <c r="J34" s="188">
        <v>0</v>
      </c>
      <c r="K34" s="188">
        <v>23</v>
      </c>
      <c r="L34" s="267"/>
      <c r="M34" s="267"/>
      <c r="N34" s="267"/>
      <c r="O34" s="267"/>
      <c r="P34" s="267"/>
      <c r="Q34" s="267"/>
      <c r="R34" s="267"/>
      <c r="S34" s="267"/>
      <c r="T34" s="267"/>
      <c r="U34" s="267"/>
    </row>
    <row r="35" spans="1:21" x14ac:dyDescent="0.25">
      <c r="A35" s="271" t="s">
        <v>429</v>
      </c>
      <c r="B35" s="194">
        <f t="shared" si="10"/>
        <v>1121</v>
      </c>
      <c r="C35" s="194">
        <f t="shared" si="11"/>
        <v>362</v>
      </c>
      <c r="D35" s="185">
        <f>SUM(D33:D34)</f>
        <v>362</v>
      </c>
      <c r="E35" s="159">
        <f t="shared" si="12"/>
        <v>712</v>
      </c>
      <c r="F35" s="185">
        <f t="shared" ref="F35:K35" si="13">SUM(F33:F34)</f>
        <v>549</v>
      </c>
      <c r="G35" s="185">
        <f t="shared" si="13"/>
        <v>116</v>
      </c>
      <c r="H35" s="185">
        <f t="shared" si="13"/>
        <v>47</v>
      </c>
      <c r="I35" s="185">
        <f t="shared" si="13"/>
        <v>0</v>
      </c>
      <c r="J35" s="185">
        <f t="shared" si="13"/>
        <v>0</v>
      </c>
      <c r="K35" s="185">
        <f t="shared" si="13"/>
        <v>47</v>
      </c>
      <c r="L35" s="267"/>
      <c r="M35" s="267"/>
      <c r="N35" s="267"/>
      <c r="O35" s="267"/>
      <c r="P35" s="267"/>
      <c r="Q35" s="267"/>
      <c r="R35" s="267"/>
      <c r="S35" s="267"/>
      <c r="T35" s="267"/>
      <c r="U35" s="267"/>
    </row>
    <row r="36" spans="1:21" ht="3" customHeight="1" x14ac:dyDescent="0.25">
      <c r="A36" s="267"/>
      <c r="B36" s="267"/>
      <c r="C36" s="308"/>
      <c r="D36" s="308"/>
      <c r="E36" s="308"/>
      <c r="F36" s="308"/>
      <c r="G36" s="308"/>
      <c r="H36" s="308"/>
      <c r="I36" s="308"/>
      <c r="J36" s="308"/>
      <c r="K36" s="308"/>
      <c r="L36" s="267"/>
      <c r="M36" s="267"/>
      <c r="N36" s="267"/>
      <c r="O36" s="267"/>
      <c r="P36" s="267"/>
      <c r="Q36" s="267"/>
      <c r="R36" s="267"/>
      <c r="S36" s="267"/>
      <c r="T36" s="267"/>
      <c r="U36" s="267"/>
    </row>
    <row r="37" spans="1:21" ht="105" x14ac:dyDescent="0.25">
      <c r="A37" s="75" t="s">
        <v>446</v>
      </c>
      <c r="B37" s="275" t="s">
        <v>1</v>
      </c>
      <c r="C37" s="275" t="s">
        <v>451</v>
      </c>
      <c r="D37" s="275" t="s">
        <v>794</v>
      </c>
      <c r="E37" s="275" t="s">
        <v>451</v>
      </c>
      <c r="F37" s="275" t="s">
        <v>451</v>
      </c>
      <c r="G37" s="275" t="s">
        <v>452</v>
      </c>
      <c r="H37" s="275" t="s">
        <v>452</v>
      </c>
      <c r="I37" s="275" t="s">
        <v>452</v>
      </c>
      <c r="J37" s="275" t="s">
        <v>453</v>
      </c>
      <c r="K37" s="275" t="s">
        <v>793</v>
      </c>
      <c r="L37" s="275" t="s">
        <v>454</v>
      </c>
      <c r="M37" s="275" t="s">
        <v>454</v>
      </c>
      <c r="N37" s="275" t="s">
        <v>454</v>
      </c>
      <c r="O37" s="275" t="s">
        <v>3</v>
      </c>
      <c r="P37" s="275" t="s">
        <v>141</v>
      </c>
      <c r="Q37" s="275" t="s">
        <v>142</v>
      </c>
      <c r="R37" s="267"/>
      <c r="S37" s="267"/>
      <c r="T37" s="267"/>
      <c r="U37" s="267"/>
    </row>
    <row r="38" spans="1:21" x14ac:dyDescent="0.25">
      <c r="A38" s="269" t="s">
        <v>439</v>
      </c>
      <c r="B38" s="280"/>
      <c r="C38" s="281" t="s">
        <v>5</v>
      </c>
      <c r="D38" s="281" t="s">
        <v>6</v>
      </c>
      <c r="E38" s="281" t="s">
        <v>8</v>
      </c>
      <c r="F38" s="281" t="s">
        <v>10</v>
      </c>
      <c r="G38" s="281" t="s">
        <v>5</v>
      </c>
      <c r="H38" s="281" t="s">
        <v>6</v>
      </c>
      <c r="I38" s="281" t="s">
        <v>10</v>
      </c>
      <c r="J38" s="281" t="s">
        <v>5</v>
      </c>
      <c r="K38" s="281" t="s">
        <v>7</v>
      </c>
      <c r="L38" s="281" t="s">
        <v>5</v>
      </c>
      <c r="M38" s="281" t="s">
        <v>7</v>
      </c>
      <c r="N38" s="281" t="s">
        <v>8</v>
      </c>
      <c r="O38" s="12" t="s">
        <v>11</v>
      </c>
      <c r="P38" s="281"/>
      <c r="Q38" s="280"/>
      <c r="R38" s="267"/>
      <c r="S38" s="267"/>
      <c r="T38" s="267"/>
      <c r="U38" s="267"/>
    </row>
    <row r="39" spans="1:21" x14ac:dyDescent="0.25">
      <c r="A39" s="282" t="s">
        <v>245</v>
      </c>
      <c r="B39" s="189">
        <f>SUM(C39+G39+J39+L39+O39+P39+Q39)</f>
        <v>1142</v>
      </c>
      <c r="C39" s="187">
        <f>SUM(D39+E39+F39)</f>
        <v>323</v>
      </c>
      <c r="D39" s="188">
        <v>218</v>
      </c>
      <c r="E39" s="188">
        <v>81</v>
      </c>
      <c r="F39" s="188">
        <v>24</v>
      </c>
      <c r="G39" s="202">
        <f>SUM(H39+I39)</f>
        <v>217</v>
      </c>
      <c r="H39" s="188">
        <v>201</v>
      </c>
      <c r="I39" s="188">
        <v>16</v>
      </c>
      <c r="J39" s="128">
        <f>SUM(K39)</f>
        <v>286</v>
      </c>
      <c r="K39" s="188">
        <v>286</v>
      </c>
      <c r="L39" s="128">
        <f>SUM(M39+N39)</f>
        <v>255</v>
      </c>
      <c r="M39" s="188">
        <v>192</v>
      </c>
      <c r="N39" s="188">
        <v>63</v>
      </c>
      <c r="O39" s="188">
        <v>0</v>
      </c>
      <c r="P39" s="188">
        <v>6</v>
      </c>
      <c r="Q39" s="188">
        <v>55</v>
      </c>
      <c r="R39" s="267"/>
      <c r="S39" s="267"/>
      <c r="T39" s="267"/>
      <c r="U39" s="267"/>
    </row>
    <row r="40" spans="1:21" x14ac:dyDescent="0.25">
      <c r="A40" s="270" t="s">
        <v>114</v>
      </c>
      <c r="B40" s="189">
        <f t="shared" ref="B40:B41" si="14">SUM(C40+G40+J40+L40+O40+P40+Q40)</f>
        <v>1100</v>
      </c>
      <c r="C40" s="187">
        <f t="shared" ref="C40:C41" si="15">SUM(D40+E40+F40)</f>
        <v>304</v>
      </c>
      <c r="D40" s="188">
        <v>213</v>
      </c>
      <c r="E40" s="188">
        <v>70</v>
      </c>
      <c r="F40" s="188">
        <v>21</v>
      </c>
      <c r="G40" s="202">
        <f t="shared" ref="G40:G41" si="16">SUM(H40+I40)</f>
        <v>246</v>
      </c>
      <c r="H40" s="188">
        <v>226</v>
      </c>
      <c r="I40" s="188">
        <v>20</v>
      </c>
      <c r="J40" s="128">
        <f t="shared" ref="J40:J41" si="17">SUM(K40)</f>
        <v>253</v>
      </c>
      <c r="K40" s="188">
        <v>253</v>
      </c>
      <c r="L40" s="128">
        <f t="shared" ref="L40:L41" si="18">SUM(M40+N40)</f>
        <v>237</v>
      </c>
      <c r="M40" s="188">
        <v>182</v>
      </c>
      <c r="N40" s="188">
        <v>55</v>
      </c>
      <c r="O40" s="188">
        <v>0</v>
      </c>
      <c r="P40" s="188">
        <v>0</v>
      </c>
      <c r="Q40" s="188">
        <v>60</v>
      </c>
      <c r="R40" s="267"/>
      <c r="S40" s="267"/>
      <c r="T40" s="267"/>
      <c r="U40" s="267"/>
    </row>
    <row r="41" spans="1:21" x14ac:dyDescent="0.25">
      <c r="A41" s="283" t="s">
        <v>429</v>
      </c>
      <c r="B41" s="194">
        <f t="shared" si="14"/>
        <v>2242</v>
      </c>
      <c r="C41" s="194">
        <f t="shared" si="15"/>
        <v>627</v>
      </c>
      <c r="D41" s="185">
        <f>SUM(D39:D40)</f>
        <v>431</v>
      </c>
      <c r="E41" s="185">
        <f t="shared" ref="E41:F41" si="19">SUM(E39:E40)</f>
        <v>151</v>
      </c>
      <c r="F41" s="185">
        <f t="shared" si="19"/>
        <v>45</v>
      </c>
      <c r="G41" s="200">
        <f t="shared" si="16"/>
        <v>463</v>
      </c>
      <c r="H41" s="185">
        <f t="shared" ref="H41:I41" si="20">SUM(H39:H40)</f>
        <v>427</v>
      </c>
      <c r="I41" s="185">
        <f t="shared" si="20"/>
        <v>36</v>
      </c>
      <c r="J41" s="159">
        <f t="shared" si="17"/>
        <v>539</v>
      </c>
      <c r="K41" s="185">
        <f>SUM(K39:K40)</f>
        <v>539</v>
      </c>
      <c r="L41" s="159">
        <f t="shared" si="18"/>
        <v>492</v>
      </c>
      <c r="M41" s="185">
        <f t="shared" ref="M41:Q41" si="21">SUM(M39:M40)</f>
        <v>374</v>
      </c>
      <c r="N41" s="185">
        <f t="shared" si="21"/>
        <v>118</v>
      </c>
      <c r="O41" s="185">
        <f t="shared" si="21"/>
        <v>0</v>
      </c>
      <c r="P41" s="185">
        <f t="shared" si="21"/>
        <v>6</v>
      </c>
      <c r="Q41" s="185">
        <f t="shared" si="21"/>
        <v>115</v>
      </c>
      <c r="R41" s="267"/>
      <c r="S41" s="267"/>
      <c r="T41" s="267"/>
      <c r="U41" s="267"/>
    </row>
    <row r="42" spans="1:21" ht="5.25" customHeight="1" x14ac:dyDescent="0.25"/>
    <row r="43" spans="1:21" ht="86.25" x14ac:dyDescent="0.25">
      <c r="A43" s="75" t="s">
        <v>448</v>
      </c>
      <c r="B43" s="275" t="s">
        <v>1</v>
      </c>
      <c r="C43" s="275" t="s">
        <v>455</v>
      </c>
      <c r="D43" s="275" t="s">
        <v>795</v>
      </c>
      <c r="E43" s="275" t="s">
        <v>455</v>
      </c>
      <c r="F43" s="275" t="s">
        <v>455</v>
      </c>
      <c r="G43" s="275" t="s">
        <v>3</v>
      </c>
      <c r="H43" s="275" t="s">
        <v>141</v>
      </c>
      <c r="I43" s="275" t="s">
        <v>142</v>
      </c>
      <c r="J43" s="267"/>
      <c r="K43" s="267"/>
      <c r="L43" s="267"/>
      <c r="M43" s="267"/>
      <c r="N43" s="267"/>
      <c r="O43" s="267"/>
      <c r="P43" s="267"/>
      <c r="Q43" s="267"/>
      <c r="R43" s="267"/>
      <c r="S43" s="267"/>
      <c r="T43" s="267"/>
      <c r="U43" s="267"/>
    </row>
    <row r="44" spans="1:21" x14ac:dyDescent="0.25">
      <c r="A44" s="269" t="s">
        <v>4</v>
      </c>
      <c r="B44" s="280"/>
      <c r="C44" s="281" t="s">
        <v>5</v>
      </c>
      <c r="D44" s="281" t="s">
        <v>6</v>
      </c>
      <c r="E44" s="281" t="s">
        <v>8</v>
      </c>
      <c r="F44" s="281" t="s">
        <v>10</v>
      </c>
      <c r="G44" s="12" t="s">
        <v>11</v>
      </c>
      <c r="H44" s="281"/>
      <c r="I44" s="280"/>
      <c r="J44" s="267"/>
      <c r="K44" s="267"/>
      <c r="L44" s="267"/>
      <c r="M44" s="267"/>
      <c r="N44" s="267"/>
      <c r="O44" s="267"/>
      <c r="P44" s="267"/>
      <c r="Q44" s="267"/>
      <c r="R44" s="267"/>
      <c r="S44" s="267"/>
      <c r="T44" s="267"/>
      <c r="U44" s="267"/>
    </row>
    <row r="45" spans="1:21" x14ac:dyDescent="0.25">
      <c r="A45" s="282" t="s">
        <v>245</v>
      </c>
      <c r="B45" s="189">
        <f>SUM(C45+G45+H45+I45)</f>
        <v>571</v>
      </c>
      <c r="C45" s="187">
        <f>SUM(D45+E45+F45)</f>
        <v>489</v>
      </c>
      <c r="D45" s="188">
        <v>271</v>
      </c>
      <c r="E45" s="188">
        <v>175</v>
      </c>
      <c r="F45" s="188">
        <v>43</v>
      </c>
      <c r="G45" s="188">
        <v>2</v>
      </c>
      <c r="H45" s="188">
        <v>0</v>
      </c>
      <c r="I45" s="188">
        <v>80</v>
      </c>
      <c r="J45" s="267"/>
      <c r="K45" s="267"/>
      <c r="L45" s="267"/>
      <c r="M45" s="267"/>
      <c r="N45" s="267"/>
      <c r="O45" s="267"/>
      <c r="P45" s="267"/>
      <c r="Q45" s="267"/>
      <c r="R45" s="267"/>
      <c r="S45" s="267"/>
      <c r="T45" s="267"/>
      <c r="U45" s="267"/>
    </row>
    <row r="46" spans="1:21" x14ac:dyDescent="0.25">
      <c r="A46" s="270" t="s">
        <v>114</v>
      </c>
      <c r="B46" s="189">
        <f t="shared" ref="B46:B47" si="22">SUM(C46+G46+H46+I46)</f>
        <v>550</v>
      </c>
      <c r="C46" s="187">
        <f t="shared" ref="C46:C47" si="23">SUM(D46+E46+F46)</f>
        <v>486</v>
      </c>
      <c r="D46" s="188">
        <v>277</v>
      </c>
      <c r="E46" s="188">
        <v>166</v>
      </c>
      <c r="F46" s="188">
        <v>43</v>
      </c>
      <c r="G46" s="188">
        <v>2</v>
      </c>
      <c r="H46" s="188">
        <v>0</v>
      </c>
      <c r="I46" s="188">
        <v>62</v>
      </c>
      <c r="J46" s="267"/>
      <c r="K46" s="267"/>
      <c r="L46" s="267"/>
      <c r="M46" s="267"/>
      <c r="N46" s="267"/>
      <c r="O46" s="267"/>
      <c r="P46" s="267"/>
      <c r="Q46" s="267"/>
      <c r="R46" s="267"/>
      <c r="S46" s="267"/>
      <c r="T46" s="267"/>
      <c r="U46" s="267"/>
    </row>
    <row r="47" spans="1:21" x14ac:dyDescent="0.25">
      <c r="A47" s="283" t="s">
        <v>429</v>
      </c>
      <c r="B47" s="194">
        <f t="shared" si="22"/>
        <v>1121</v>
      </c>
      <c r="C47" s="194">
        <f t="shared" si="23"/>
        <v>975</v>
      </c>
      <c r="D47" s="185">
        <f>SUM(D45:D46)</f>
        <v>548</v>
      </c>
      <c r="E47" s="185">
        <f t="shared" ref="E47:I47" si="24">SUM(E45:E46)</f>
        <v>341</v>
      </c>
      <c r="F47" s="185">
        <f t="shared" si="24"/>
        <v>86</v>
      </c>
      <c r="G47" s="185">
        <f t="shared" si="24"/>
        <v>4</v>
      </c>
      <c r="H47" s="185">
        <f t="shared" si="24"/>
        <v>0</v>
      </c>
      <c r="I47" s="185">
        <f t="shared" si="24"/>
        <v>142</v>
      </c>
      <c r="J47" s="267"/>
      <c r="K47" s="267"/>
      <c r="L47" s="267"/>
      <c r="M47" s="267"/>
      <c r="N47" s="267"/>
      <c r="O47" s="267"/>
      <c r="P47" s="267"/>
      <c r="Q47" s="267"/>
      <c r="R47" s="267"/>
      <c r="S47" s="267"/>
      <c r="T47" s="267"/>
      <c r="U47" s="267"/>
    </row>
    <row r="48" spans="1:21" ht="3" customHeight="1" x14ac:dyDescent="0.25">
      <c r="A48" s="284"/>
      <c r="B48" s="285"/>
      <c r="C48" s="286"/>
      <c r="D48" s="286"/>
      <c r="E48" s="68"/>
      <c r="F48" s="68"/>
      <c r="G48" s="68"/>
      <c r="H48" s="68"/>
      <c r="I48" s="287"/>
      <c r="J48" s="267"/>
      <c r="K48" s="267"/>
      <c r="L48" s="267"/>
      <c r="M48" s="267"/>
      <c r="N48" s="267"/>
      <c r="O48" s="267"/>
      <c r="P48" s="267"/>
      <c r="Q48" s="267"/>
      <c r="R48" s="267"/>
      <c r="S48" s="267"/>
      <c r="T48" s="267"/>
      <c r="U48" s="267"/>
    </row>
    <row r="49" spans="1:21" ht="87.75" x14ac:dyDescent="0.25">
      <c r="A49" s="75" t="s">
        <v>456</v>
      </c>
      <c r="B49" s="275" t="s">
        <v>1</v>
      </c>
      <c r="C49" s="275" t="s">
        <v>457</v>
      </c>
      <c r="D49" s="275" t="s">
        <v>457</v>
      </c>
      <c r="E49" s="275" t="s">
        <v>458</v>
      </c>
      <c r="F49" s="275" t="s">
        <v>796</v>
      </c>
      <c r="G49" s="275" t="s">
        <v>458</v>
      </c>
      <c r="H49" s="275" t="s">
        <v>458</v>
      </c>
      <c r="I49" s="275" t="s">
        <v>3</v>
      </c>
      <c r="J49" s="275" t="s">
        <v>141</v>
      </c>
      <c r="K49" s="275" t="s">
        <v>142</v>
      </c>
      <c r="L49" s="274"/>
      <c r="M49" s="288"/>
      <c r="N49" s="289"/>
      <c r="O49" s="267"/>
      <c r="P49" s="267"/>
      <c r="Q49" s="267"/>
      <c r="R49" s="267"/>
      <c r="S49" s="267"/>
      <c r="T49" s="267"/>
      <c r="U49" s="267"/>
    </row>
    <row r="50" spans="1:21" x14ac:dyDescent="0.25">
      <c r="A50" s="269" t="s">
        <v>4</v>
      </c>
      <c r="B50" s="15"/>
      <c r="C50" s="12" t="s">
        <v>5</v>
      </c>
      <c r="D50" s="12" t="s">
        <v>6</v>
      </c>
      <c r="E50" s="12" t="s">
        <v>5</v>
      </c>
      <c r="F50" s="12" t="s">
        <v>7</v>
      </c>
      <c r="G50" s="12" t="s">
        <v>8</v>
      </c>
      <c r="H50" s="12" t="s">
        <v>10</v>
      </c>
      <c r="I50" s="12" t="s">
        <v>11</v>
      </c>
      <c r="J50" s="12"/>
      <c r="K50" s="15"/>
      <c r="L50" s="274"/>
      <c r="M50" s="288"/>
      <c r="N50" s="267"/>
      <c r="O50" s="267"/>
      <c r="P50" s="267"/>
      <c r="Q50" s="267"/>
      <c r="R50" s="267"/>
      <c r="S50" s="267"/>
      <c r="T50" s="267"/>
      <c r="U50" s="267"/>
    </row>
    <row r="51" spans="1:21" x14ac:dyDescent="0.25">
      <c r="A51" s="290" t="s">
        <v>247</v>
      </c>
      <c r="B51" s="186">
        <f>SUM(C51+E51+I51+J51+K51)</f>
        <v>483</v>
      </c>
      <c r="C51" s="187">
        <f>SUM(D51)</f>
        <v>167</v>
      </c>
      <c r="D51" s="188">
        <v>167</v>
      </c>
      <c r="E51" s="128">
        <f>SUM(F51+G51+H51)</f>
        <v>302</v>
      </c>
      <c r="F51" s="188">
        <v>236</v>
      </c>
      <c r="G51" s="188">
        <v>45</v>
      </c>
      <c r="H51" s="188">
        <v>21</v>
      </c>
      <c r="I51" s="188">
        <v>1</v>
      </c>
      <c r="J51" s="188">
        <v>0</v>
      </c>
      <c r="K51" s="188">
        <v>13</v>
      </c>
      <c r="L51" s="274"/>
      <c r="M51" s="288"/>
      <c r="N51" s="267"/>
      <c r="O51" s="267"/>
      <c r="P51" s="267"/>
      <c r="Q51" s="267"/>
      <c r="R51" s="267"/>
      <c r="S51" s="267"/>
      <c r="T51" s="267"/>
      <c r="U51" s="267"/>
    </row>
    <row r="52" spans="1:21" x14ac:dyDescent="0.25">
      <c r="A52" s="291" t="s">
        <v>429</v>
      </c>
      <c r="B52" s="184">
        <f>SUM(C52+E52+I52+J52+K52)</f>
        <v>483</v>
      </c>
      <c r="C52" s="184">
        <f>SUM(D52)</f>
        <v>167</v>
      </c>
      <c r="D52" s="185">
        <f>SUM(D51)</f>
        <v>167</v>
      </c>
      <c r="E52" s="135">
        <f>SUM(F52+G52+H52)</f>
        <v>302</v>
      </c>
      <c r="F52" s="185">
        <f t="shared" ref="F52:K52" si="25">SUM(F51)</f>
        <v>236</v>
      </c>
      <c r="G52" s="185">
        <f t="shared" si="25"/>
        <v>45</v>
      </c>
      <c r="H52" s="185">
        <f t="shared" si="25"/>
        <v>21</v>
      </c>
      <c r="I52" s="185">
        <f t="shared" si="25"/>
        <v>1</v>
      </c>
      <c r="J52" s="185">
        <f t="shared" si="25"/>
        <v>0</v>
      </c>
      <c r="K52" s="185">
        <f t="shared" si="25"/>
        <v>13</v>
      </c>
      <c r="L52" s="274"/>
      <c r="M52" s="288"/>
      <c r="N52" s="267"/>
      <c r="O52" s="267"/>
      <c r="P52" s="267"/>
      <c r="Q52" s="267"/>
      <c r="R52" s="267"/>
      <c r="S52" s="267"/>
      <c r="T52" s="267"/>
      <c r="U52" s="267"/>
    </row>
    <row r="53" spans="1:21" ht="3.75" customHeight="1" x14ac:dyDescent="0.25">
      <c r="A53" s="292"/>
      <c r="B53" s="293"/>
      <c r="C53" s="292"/>
      <c r="D53" s="294"/>
      <c r="E53" s="294"/>
      <c r="F53" s="294"/>
      <c r="G53" s="292"/>
      <c r="H53" s="294"/>
      <c r="I53" s="267"/>
      <c r="J53" s="267"/>
      <c r="K53" s="267"/>
      <c r="L53" s="267"/>
      <c r="M53" s="267"/>
      <c r="N53" s="267"/>
      <c r="O53" s="267"/>
      <c r="P53" s="267"/>
      <c r="Q53" s="267"/>
      <c r="R53" s="267"/>
      <c r="S53" s="267"/>
      <c r="T53" s="267"/>
      <c r="U53" s="267"/>
    </row>
    <row r="54" spans="1:21" ht="7.5" customHeight="1" x14ac:dyDescent="0.25">
      <c r="A54" s="265"/>
      <c r="B54" s="265"/>
      <c r="C54" s="266"/>
      <c r="D54" s="265"/>
      <c r="E54" s="265"/>
      <c r="F54" s="265"/>
      <c r="G54" s="265"/>
      <c r="H54" s="295"/>
      <c r="I54" s="296"/>
      <c r="J54" s="297"/>
      <c r="K54" s="297"/>
      <c r="L54" s="267"/>
      <c r="M54" s="267"/>
      <c r="N54" s="267"/>
      <c r="O54" s="267"/>
      <c r="P54" s="267"/>
      <c r="Q54" s="267"/>
      <c r="R54" s="267"/>
      <c r="S54" s="267"/>
      <c r="T54" s="267"/>
      <c r="U54" s="267"/>
    </row>
    <row r="55" spans="1:21" ht="84.75" x14ac:dyDescent="0.25">
      <c r="A55" s="98" t="s">
        <v>459</v>
      </c>
      <c r="B55" s="268" t="s">
        <v>1</v>
      </c>
      <c r="C55" s="268" t="s">
        <v>906</v>
      </c>
      <c r="D55" s="268" t="s">
        <v>906</v>
      </c>
      <c r="E55" s="268" t="s">
        <v>460</v>
      </c>
      <c r="F55" s="268" t="s">
        <v>797</v>
      </c>
      <c r="G55" s="268" t="s">
        <v>460</v>
      </c>
      <c r="H55" s="268" t="s">
        <v>460</v>
      </c>
      <c r="I55" s="298" t="s">
        <v>3</v>
      </c>
      <c r="J55" s="298" t="s">
        <v>141</v>
      </c>
      <c r="K55" s="268" t="s">
        <v>142</v>
      </c>
      <c r="L55" s="267"/>
      <c r="M55" s="267"/>
      <c r="N55" s="267"/>
      <c r="O55" s="267"/>
      <c r="P55" s="267"/>
      <c r="Q55" s="267"/>
      <c r="R55" s="267"/>
      <c r="S55" s="267"/>
      <c r="T55" s="267"/>
      <c r="U55" s="267"/>
    </row>
    <row r="56" spans="1:21" x14ac:dyDescent="0.25">
      <c r="A56" s="269" t="s">
        <v>4</v>
      </c>
      <c r="B56" s="15"/>
      <c r="C56" s="12" t="s">
        <v>5</v>
      </c>
      <c r="D56" s="12" t="s">
        <v>6</v>
      </c>
      <c r="E56" s="12" t="s">
        <v>5</v>
      </c>
      <c r="F56" s="12" t="s">
        <v>7</v>
      </c>
      <c r="G56" s="12" t="s">
        <v>8</v>
      </c>
      <c r="H56" s="12" t="s">
        <v>10</v>
      </c>
      <c r="I56" s="12" t="s">
        <v>11</v>
      </c>
      <c r="J56" s="12"/>
      <c r="K56" s="15"/>
      <c r="L56" s="267"/>
      <c r="M56" s="267"/>
      <c r="N56" s="267"/>
      <c r="O56" s="267"/>
      <c r="P56" s="267"/>
      <c r="Q56" s="267"/>
      <c r="R56" s="267"/>
      <c r="S56" s="267"/>
      <c r="T56" s="267"/>
      <c r="U56" s="267"/>
    </row>
    <row r="57" spans="1:21" x14ac:dyDescent="0.25">
      <c r="A57" s="270" t="s">
        <v>326</v>
      </c>
      <c r="B57" s="189">
        <f>SUM(C57+E57+I57+J57+K57)</f>
        <v>483</v>
      </c>
      <c r="C57" s="197">
        <f>SUM(D57)</f>
        <v>173</v>
      </c>
      <c r="D57" s="188">
        <v>173</v>
      </c>
      <c r="E57" s="198">
        <f>SUM(F57+G57+H57)</f>
        <v>296</v>
      </c>
      <c r="F57" s="188">
        <v>232</v>
      </c>
      <c r="G57" s="188">
        <v>44</v>
      </c>
      <c r="H57" s="188">
        <v>20</v>
      </c>
      <c r="I57" s="188">
        <v>0</v>
      </c>
      <c r="J57" s="188">
        <v>0</v>
      </c>
      <c r="K57" s="188">
        <v>14</v>
      </c>
      <c r="L57" s="267"/>
      <c r="M57" s="267"/>
      <c r="N57" s="267"/>
      <c r="O57" s="267"/>
      <c r="P57" s="267"/>
      <c r="Q57" s="267"/>
      <c r="R57" s="267"/>
      <c r="S57" s="267"/>
      <c r="T57" s="267"/>
      <c r="U57" s="267"/>
    </row>
    <row r="58" spans="1:21" x14ac:dyDescent="0.25">
      <c r="A58" s="271" t="s">
        <v>429</v>
      </c>
      <c r="B58" s="194">
        <f>SUM(C58+E58+I58+J58+K58)</f>
        <v>483</v>
      </c>
      <c r="C58" s="199">
        <f>SUM(D58)</f>
        <v>173</v>
      </c>
      <c r="D58" s="185">
        <f>SUM(D57)</f>
        <v>173</v>
      </c>
      <c r="E58" s="200">
        <f>SUM(F58+G58+H58)</f>
        <v>296</v>
      </c>
      <c r="F58" s="185">
        <f t="shared" ref="F58:K58" si="26">SUM(F57)</f>
        <v>232</v>
      </c>
      <c r="G58" s="185">
        <f t="shared" si="26"/>
        <v>44</v>
      </c>
      <c r="H58" s="185">
        <f t="shared" si="26"/>
        <v>20</v>
      </c>
      <c r="I58" s="185">
        <f t="shared" si="26"/>
        <v>0</v>
      </c>
      <c r="J58" s="185">
        <f t="shared" si="26"/>
        <v>0</v>
      </c>
      <c r="K58" s="185">
        <f t="shared" si="26"/>
        <v>14</v>
      </c>
      <c r="L58" s="267"/>
      <c r="M58" s="267"/>
      <c r="N58" s="267"/>
      <c r="O58" s="267"/>
      <c r="P58" s="267"/>
      <c r="Q58" s="267"/>
      <c r="R58" s="267"/>
      <c r="S58" s="267"/>
      <c r="T58" s="267"/>
      <c r="U58" s="267"/>
    </row>
    <row r="59" spans="1:21" ht="3.75" customHeight="1" x14ac:dyDescent="0.25">
      <c r="A59" s="267"/>
      <c r="B59" s="267"/>
      <c r="C59" s="267"/>
      <c r="D59" s="267"/>
      <c r="E59" s="267"/>
      <c r="F59" s="267"/>
      <c r="G59" s="267"/>
      <c r="H59" s="267"/>
      <c r="I59" s="267"/>
      <c r="J59" s="267"/>
      <c r="K59" s="267"/>
      <c r="L59" s="267"/>
      <c r="M59" s="267"/>
      <c r="N59" s="267"/>
      <c r="O59" s="267"/>
      <c r="P59" s="267"/>
      <c r="Q59" s="267"/>
      <c r="R59" s="267"/>
      <c r="S59" s="267"/>
      <c r="T59" s="267"/>
      <c r="U59" s="267"/>
    </row>
    <row r="60" spans="1:21" ht="94.5" x14ac:dyDescent="0.25">
      <c r="A60" s="75" t="s">
        <v>461</v>
      </c>
      <c r="B60" s="275" t="s">
        <v>1</v>
      </c>
      <c r="C60" s="275" t="s">
        <v>462</v>
      </c>
      <c r="D60" s="275" t="s">
        <v>798</v>
      </c>
      <c r="E60" s="275" t="s">
        <v>462</v>
      </c>
      <c r="F60" s="275" t="s">
        <v>462</v>
      </c>
      <c r="G60" s="275" t="s">
        <v>463</v>
      </c>
      <c r="H60" s="275" t="s">
        <v>799</v>
      </c>
      <c r="I60" s="275" t="s">
        <v>463</v>
      </c>
      <c r="J60" s="275" t="s">
        <v>463</v>
      </c>
      <c r="K60" s="275" t="s">
        <v>3</v>
      </c>
      <c r="L60" s="275" t="s">
        <v>141</v>
      </c>
      <c r="M60" s="275" t="s">
        <v>142</v>
      </c>
      <c r="N60" s="267"/>
      <c r="O60" s="267"/>
      <c r="P60" s="267"/>
      <c r="Q60" s="267"/>
      <c r="R60" s="267"/>
      <c r="S60" s="267"/>
      <c r="T60" s="267"/>
      <c r="U60" s="267"/>
    </row>
    <row r="61" spans="1:21" x14ac:dyDescent="0.25">
      <c r="A61" s="269" t="s">
        <v>439</v>
      </c>
      <c r="B61" s="15"/>
      <c r="C61" s="12" t="s">
        <v>5</v>
      </c>
      <c r="D61" s="12" t="s">
        <v>7</v>
      </c>
      <c r="E61" s="12" t="s">
        <v>8</v>
      </c>
      <c r="F61" s="12" t="s">
        <v>10</v>
      </c>
      <c r="G61" s="12" t="s">
        <v>5</v>
      </c>
      <c r="H61" s="12" t="s">
        <v>7</v>
      </c>
      <c r="I61" s="12" t="s">
        <v>8</v>
      </c>
      <c r="J61" s="12" t="s">
        <v>10</v>
      </c>
      <c r="K61" s="12" t="s">
        <v>11</v>
      </c>
      <c r="L61" s="12"/>
      <c r="M61" s="277"/>
      <c r="N61" s="267"/>
      <c r="O61" s="267"/>
      <c r="P61" s="267"/>
      <c r="Q61" s="267"/>
      <c r="R61" s="267"/>
      <c r="S61" s="267"/>
      <c r="T61" s="267"/>
      <c r="U61" s="267"/>
    </row>
    <row r="62" spans="1:21" x14ac:dyDescent="0.25">
      <c r="A62" s="270" t="s">
        <v>97</v>
      </c>
      <c r="B62" s="189">
        <f>SUM(C62+G62+K62+L62+M62)</f>
        <v>966</v>
      </c>
      <c r="C62" s="187">
        <f>SUM(D62+E62+F62)</f>
        <v>403</v>
      </c>
      <c r="D62" s="188">
        <v>307</v>
      </c>
      <c r="E62" s="188">
        <v>65</v>
      </c>
      <c r="F62" s="188">
        <v>31</v>
      </c>
      <c r="G62" s="128">
        <f>SUM(H62+I62+J62)</f>
        <v>398</v>
      </c>
      <c r="H62" s="188">
        <v>306</v>
      </c>
      <c r="I62" s="188">
        <v>64</v>
      </c>
      <c r="J62" s="188">
        <v>28</v>
      </c>
      <c r="K62" s="188">
        <v>3</v>
      </c>
      <c r="L62" s="188">
        <v>0</v>
      </c>
      <c r="M62" s="188">
        <v>162</v>
      </c>
      <c r="N62" s="267"/>
      <c r="O62" s="267"/>
      <c r="P62" s="267"/>
      <c r="Q62" s="267"/>
      <c r="R62" s="267"/>
      <c r="S62" s="267"/>
      <c r="T62" s="267"/>
      <c r="U62" s="267"/>
    </row>
    <row r="63" spans="1:21" x14ac:dyDescent="0.25">
      <c r="A63" s="271" t="s">
        <v>429</v>
      </c>
      <c r="B63" s="194">
        <f>SUM(C63+G63+K63+L63+M63)</f>
        <v>966</v>
      </c>
      <c r="C63" s="194">
        <f>SUM(D63+E63+F63)</f>
        <v>403</v>
      </c>
      <c r="D63" s="185">
        <f>SUM(D62)</f>
        <v>307</v>
      </c>
      <c r="E63" s="185">
        <f t="shared" ref="E63:F63" si="27">SUM(E62)</f>
        <v>65</v>
      </c>
      <c r="F63" s="185">
        <f t="shared" si="27"/>
        <v>31</v>
      </c>
      <c r="G63" s="159">
        <f>SUM(H63+I63+J63)</f>
        <v>398</v>
      </c>
      <c r="H63" s="185">
        <f t="shared" ref="H63:M63" si="28">SUM(H62)</f>
        <v>306</v>
      </c>
      <c r="I63" s="185">
        <f t="shared" si="28"/>
        <v>64</v>
      </c>
      <c r="J63" s="185">
        <f t="shared" si="28"/>
        <v>28</v>
      </c>
      <c r="K63" s="185">
        <f t="shared" si="28"/>
        <v>3</v>
      </c>
      <c r="L63" s="185">
        <f t="shared" si="28"/>
        <v>0</v>
      </c>
      <c r="M63" s="185">
        <f t="shared" si="28"/>
        <v>162</v>
      </c>
      <c r="N63" s="267"/>
      <c r="O63" s="267"/>
      <c r="P63" s="267"/>
      <c r="Q63" s="267"/>
      <c r="R63" s="267"/>
      <c r="S63" s="267"/>
      <c r="T63" s="267"/>
      <c r="U63" s="267"/>
    </row>
    <row r="64" spans="1:21" ht="3.75" customHeight="1" x14ac:dyDescent="0.25">
      <c r="A64" s="267"/>
      <c r="B64" s="267"/>
      <c r="C64" s="299"/>
      <c r="D64" s="267"/>
      <c r="E64" s="267"/>
      <c r="F64" s="267"/>
      <c r="G64" s="267"/>
      <c r="H64" s="267"/>
      <c r="I64" s="267"/>
      <c r="J64" s="267"/>
      <c r="K64" s="267"/>
      <c r="L64" s="267"/>
      <c r="M64" s="267"/>
      <c r="N64" s="267"/>
      <c r="O64" s="267"/>
      <c r="P64" s="267"/>
      <c r="Q64" s="267"/>
      <c r="R64" s="267"/>
      <c r="S64" s="267"/>
      <c r="T64" s="267"/>
      <c r="U64" s="267"/>
    </row>
    <row r="65" spans="1:21" ht="81" x14ac:dyDescent="0.25">
      <c r="A65" s="75" t="s">
        <v>464</v>
      </c>
      <c r="B65" s="275" t="s">
        <v>1</v>
      </c>
      <c r="C65" s="275" t="s">
        <v>465</v>
      </c>
      <c r="D65" s="275" t="s">
        <v>800</v>
      </c>
      <c r="E65" s="275" t="s">
        <v>465</v>
      </c>
      <c r="F65" s="275" t="s">
        <v>465</v>
      </c>
      <c r="G65" s="275" t="s">
        <v>3</v>
      </c>
      <c r="H65" s="275" t="s">
        <v>141</v>
      </c>
      <c r="I65" s="275" t="s">
        <v>142</v>
      </c>
      <c r="J65" s="267"/>
      <c r="K65" s="267"/>
      <c r="L65" s="267"/>
      <c r="M65" s="267"/>
      <c r="N65" s="267"/>
      <c r="O65" s="267"/>
      <c r="P65" s="267"/>
      <c r="Q65" s="267"/>
      <c r="R65" s="267"/>
      <c r="S65" s="267"/>
      <c r="T65" s="267"/>
      <c r="U65" s="267"/>
    </row>
    <row r="66" spans="1:21" x14ac:dyDescent="0.25">
      <c r="A66" s="269" t="s">
        <v>4</v>
      </c>
      <c r="B66" s="15"/>
      <c r="C66" s="12" t="s">
        <v>5</v>
      </c>
      <c r="D66" s="12" t="s">
        <v>7</v>
      </c>
      <c r="E66" s="12" t="s">
        <v>8</v>
      </c>
      <c r="F66" s="12" t="s">
        <v>10</v>
      </c>
      <c r="G66" s="12" t="s">
        <v>11</v>
      </c>
      <c r="H66" s="12"/>
      <c r="I66" s="15"/>
      <c r="J66" s="267"/>
      <c r="K66" s="267"/>
      <c r="L66" s="267"/>
      <c r="M66" s="267"/>
      <c r="N66" s="267"/>
      <c r="O66" s="267"/>
      <c r="P66" s="267"/>
      <c r="Q66" s="267"/>
      <c r="R66" s="267"/>
      <c r="S66" s="267"/>
      <c r="T66" s="267"/>
      <c r="U66" s="267"/>
    </row>
    <row r="67" spans="1:21" x14ac:dyDescent="0.25">
      <c r="A67" s="282" t="s">
        <v>97</v>
      </c>
      <c r="B67" s="189">
        <f>SUM(C67+G67+H67+I67)</f>
        <v>483</v>
      </c>
      <c r="C67" s="187">
        <f>SUM(D67+E67+F67)</f>
        <v>428</v>
      </c>
      <c r="D67" s="188">
        <v>328</v>
      </c>
      <c r="E67" s="188">
        <v>67</v>
      </c>
      <c r="F67" s="188">
        <v>33</v>
      </c>
      <c r="G67" s="188">
        <v>4</v>
      </c>
      <c r="H67" s="188">
        <v>0</v>
      </c>
      <c r="I67" s="188">
        <v>51</v>
      </c>
      <c r="J67" s="267"/>
      <c r="K67" s="267"/>
      <c r="L67" s="267"/>
      <c r="M67" s="267"/>
      <c r="N67" s="267"/>
      <c r="O67" s="267"/>
      <c r="P67" s="267"/>
      <c r="Q67" s="267"/>
      <c r="R67" s="267"/>
      <c r="S67" s="267"/>
      <c r="T67" s="267"/>
      <c r="U67" s="267"/>
    </row>
    <row r="68" spans="1:21" x14ac:dyDescent="0.25">
      <c r="A68" s="271" t="s">
        <v>429</v>
      </c>
      <c r="B68" s="194">
        <f>SUM(C68+G68+H68+I68)</f>
        <v>483</v>
      </c>
      <c r="C68" s="194">
        <f>SUM(D68+E68+F68)</f>
        <v>428</v>
      </c>
      <c r="D68" s="185">
        <f>SUM(D67)</f>
        <v>328</v>
      </c>
      <c r="E68" s="185">
        <f t="shared" ref="E68:I68" si="29">SUM(E67)</f>
        <v>67</v>
      </c>
      <c r="F68" s="185">
        <f t="shared" si="29"/>
        <v>33</v>
      </c>
      <c r="G68" s="185">
        <f t="shared" si="29"/>
        <v>4</v>
      </c>
      <c r="H68" s="185">
        <f t="shared" si="29"/>
        <v>0</v>
      </c>
      <c r="I68" s="185">
        <f t="shared" si="29"/>
        <v>51</v>
      </c>
      <c r="J68" s="267"/>
      <c r="K68" s="267"/>
      <c r="L68" s="267"/>
      <c r="M68" s="267"/>
      <c r="N68" s="267"/>
      <c r="O68" s="267"/>
      <c r="P68" s="267"/>
      <c r="Q68" s="267"/>
      <c r="R68" s="267"/>
      <c r="S68" s="267"/>
      <c r="T68" s="267"/>
      <c r="U68" s="267"/>
    </row>
    <row r="69" spans="1:21" ht="3.75" customHeight="1" x14ac:dyDescent="0.25">
      <c r="A69" s="267"/>
      <c r="B69" s="267"/>
      <c r="C69" s="267"/>
      <c r="D69" s="267"/>
      <c r="E69" s="267"/>
      <c r="F69" s="267"/>
      <c r="G69" s="267"/>
      <c r="H69" s="267"/>
      <c r="I69" s="267"/>
      <c r="J69" s="267"/>
      <c r="K69" s="267"/>
      <c r="L69" s="267"/>
      <c r="M69" s="267"/>
      <c r="N69" s="267"/>
      <c r="O69" s="267"/>
      <c r="P69" s="267"/>
      <c r="Q69" s="267"/>
      <c r="R69" s="267"/>
      <c r="S69" s="267"/>
      <c r="T69" s="267"/>
      <c r="U69" s="267"/>
    </row>
    <row r="70" spans="1:21" hidden="1" x14ac:dyDescent="0.25">
      <c r="A70" s="267"/>
      <c r="B70" s="267"/>
      <c r="C70" s="267"/>
      <c r="D70" s="267"/>
      <c r="E70" s="267"/>
      <c r="F70" s="267"/>
      <c r="G70" s="267"/>
      <c r="H70" s="267"/>
      <c r="I70" s="267"/>
      <c r="J70" s="267"/>
      <c r="K70" s="267"/>
      <c r="L70" s="267"/>
      <c r="M70" s="267"/>
      <c r="N70" s="267"/>
      <c r="O70" s="267"/>
      <c r="P70" s="267"/>
      <c r="Q70" s="267"/>
      <c r="R70" s="267"/>
      <c r="S70" s="267"/>
      <c r="T70" s="267"/>
      <c r="U70" s="267"/>
    </row>
    <row r="71" spans="1:21" ht="109.5" x14ac:dyDescent="0.25">
      <c r="A71" s="75" t="s">
        <v>466</v>
      </c>
      <c r="B71" s="275" t="s">
        <v>1</v>
      </c>
      <c r="C71" s="275" t="s">
        <v>467</v>
      </c>
      <c r="D71" s="275" t="s">
        <v>801</v>
      </c>
      <c r="E71" s="275" t="s">
        <v>467</v>
      </c>
      <c r="F71" s="275" t="s">
        <v>467</v>
      </c>
      <c r="G71" s="275" t="s">
        <v>467</v>
      </c>
      <c r="H71" s="275" t="s">
        <v>3</v>
      </c>
      <c r="I71" s="275" t="s">
        <v>141</v>
      </c>
      <c r="J71" s="275" t="s">
        <v>142</v>
      </c>
      <c r="K71" s="267"/>
      <c r="L71" s="267"/>
      <c r="M71" s="267"/>
      <c r="N71" s="267"/>
      <c r="O71" s="267"/>
      <c r="P71" s="267"/>
      <c r="Q71" s="267"/>
      <c r="R71" s="267"/>
      <c r="S71" s="267"/>
      <c r="T71" s="267"/>
      <c r="U71" s="267"/>
    </row>
    <row r="72" spans="1:21" x14ac:dyDescent="0.25">
      <c r="A72" s="269" t="s">
        <v>4</v>
      </c>
      <c r="B72" s="15"/>
      <c r="C72" s="12" t="s">
        <v>5</v>
      </c>
      <c r="D72" s="12" t="s">
        <v>6</v>
      </c>
      <c r="E72" s="12" t="s">
        <v>9</v>
      </c>
      <c r="F72" s="12" t="s">
        <v>10</v>
      </c>
      <c r="G72" s="12" t="s">
        <v>444</v>
      </c>
      <c r="H72" s="12" t="s">
        <v>11</v>
      </c>
      <c r="I72" s="15"/>
      <c r="J72" s="15"/>
      <c r="K72" s="267"/>
      <c r="L72" s="267"/>
      <c r="M72" s="267"/>
      <c r="N72" s="267"/>
      <c r="O72" s="267"/>
      <c r="P72" s="267"/>
      <c r="Q72" s="267"/>
      <c r="R72" s="267"/>
      <c r="S72" s="267"/>
      <c r="T72" s="267"/>
      <c r="U72" s="267"/>
    </row>
    <row r="73" spans="1:21" x14ac:dyDescent="0.25">
      <c r="A73" s="270" t="s">
        <v>248</v>
      </c>
      <c r="B73" s="189">
        <f>SUM(C73+H73+I73+J73)</f>
        <v>426</v>
      </c>
      <c r="C73" s="187">
        <f>SUM(D73+E73+F73+G73)</f>
        <v>312</v>
      </c>
      <c r="D73" s="278">
        <v>247</v>
      </c>
      <c r="E73" s="278">
        <v>27</v>
      </c>
      <c r="F73" s="278">
        <v>36</v>
      </c>
      <c r="G73" s="188">
        <v>2</v>
      </c>
      <c r="H73" s="188">
        <v>3</v>
      </c>
      <c r="I73" s="188">
        <v>0</v>
      </c>
      <c r="J73" s="278">
        <v>111</v>
      </c>
      <c r="K73" s="267"/>
      <c r="L73" s="279"/>
      <c r="M73" s="267"/>
      <c r="N73" s="267"/>
      <c r="O73" s="267"/>
      <c r="P73" s="267"/>
      <c r="Q73" s="267"/>
      <c r="R73" s="267"/>
      <c r="S73" s="267"/>
      <c r="T73" s="267"/>
      <c r="U73" s="267"/>
    </row>
    <row r="74" spans="1:21" x14ac:dyDescent="0.25">
      <c r="A74" s="270" t="s">
        <v>249</v>
      </c>
      <c r="B74" s="189">
        <f t="shared" ref="B74:B77" si="30">SUM(C74+H74+I74+J74)</f>
        <v>303</v>
      </c>
      <c r="C74" s="187">
        <f t="shared" ref="C74:C77" si="31">SUM(D74+E74+F74+G74)</f>
        <v>193</v>
      </c>
      <c r="D74" s="278">
        <v>142</v>
      </c>
      <c r="E74" s="278">
        <v>15</v>
      </c>
      <c r="F74" s="278">
        <v>34</v>
      </c>
      <c r="G74" s="188">
        <v>2</v>
      </c>
      <c r="H74" s="188">
        <v>1</v>
      </c>
      <c r="I74" s="188">
        <v>0</v>
      </c>
      <c r="J74" s="278">
        <v>109</v>
      </c>
      <c r="K74" s="267"/>
      <c r="L74" s="279"/>
      <c r="M74" s="267"/>
      <c r="N74" s="267"/>
      <c r="O74" s="267"/>
      <c r="P74" s="267"/>
      <c r="Q74" s="267"/>
      <c r="R74" s="267"/>
      <c r="S74" s="267"/>
      <c r="T74" s="267"/>
      <c r="U74" s="267"/>
    </row>
    <row r="75" spans="1:21" x14ac:dyDescent="0.25">
      <c r="A75" s="270" t="s">
        <v>250</v>
      </c>
      <c r="B75" s="189">
        <f t="shared" si="30"/>
        <v>330</v>
      </c>
      <c r="C75" s="187">
        <f t="shared" si="31"/>
        <v>236</v>
      </c>
      <c r="D75" s="278">
        <v>199</v>
      </c>
      <c r="E75" s="278">
        <v>13</v>
      </c>
      <c r="F75" s="278">
        <v>24</v>
      </c>
      <c r="G75" s="188">
        <v>0</v>
      </c>
      <c r="H75" s="188">
        <v>3</v>
      </c>
      <c r="I75" s="188">
        <v>0</v>
      </c>
      <c r="J75" s="278">
        <v>91</v>
      </c>
      <c r="K75" s="267"/>
      <c r="L75" s="279"/>
      <c r="M75" s="267"/>
      <c r="N75" s="267"/>
      <c r="O75" s="267"/>
      <c r="P75" s="267"/>
      <c r="Q75" s="267"/>
      <c r="R75" s="267"/>
      <c r="S75" s="267"/>
      <c r="T75" s="267"/>
      <c r="U75" s="267"/>
    </row>
    <row r="76" spans="1:21" x14ac:dyDescent="0.25">
      <c r="A76" s="270" t="s">
        <v>58</v>
      </c>
      <c r="B76" s="189">
        <f t="shared" si="30"/>
        <v>85</v>
      </c>
      <c r="C76" s="187">
        <f t="shared" si="31"/>
        <v>51</v>
      </c>
      <c r="D76" s="278">
        <v>26</v>
      </c>
      <c r="E76" s="278">
        <v>5</v>
      </c>
      <c r="F76" s="278">
        <v>19</v>
      </c>
      <c r="G76" s="188">
        <v>1</v>
      </c>
      <c r="H76" s="188">
        <v>0</v>
      </c>
      <c r="I76" s="188">
        <v>0</v>
      </c>
      <c r="J76" s="278">
        <v>34</v>
      </c>
      <c r="K76" s="267"/>
      <c r="L76" s="279"/>
      <c r="M76" s="267"/>
      <c r="N76" s="267"/>
      <c r="O76" s="267"/>
      <c r="P76" s="267"/>
      <c r="Q76" s="267"/>
      <c r="R76" s="267"/>
      <c r="S76" s="267"/>
      <c r="T76" s="267"/>
      <c r="U76" s="267"/>
    </row>
    <row r="77" spans="1:21" x14ac:dyDescent="0.25">
      <c r="A77" s="271" t="s">
        <v>429</v>
      </c>
      <c r="B77" s="194">
        <f t="shared" si="30"/>
        <v>1144</v>
      </c>
      <c r="C77" s="194">
        <f t="shared" si="31"/>
        <v>792</v>
      </c>
      <c r="D77" s="185">
        <f>SUM(D73:D76)</f>
        <v>614</v>
      </c>
      <c r="E77" s="185">
        <f t="shared" ref="E77:J77" si="32">SUM(E73:E76)</f>
        <v>60</v>
      </c>
      <c r="F77" s="185">
        <f t="shared" si="32"/>
        <v>113</v>
      </c>
      <c r="G77" s="185">
        <f t="shared" si="32"/>
        <v>5</v>
      </c>
      <c r="H77" s="185">
        <f t="shared" si="32"/>
        <v>7</v>
      </c>
      <c r="I77" s="185">
        <f t="shared" si="32"/>
        <v>0</v>
      </c>
      <c r="J77" s="185">
        <f t="shared" si="32"/>
        <v>345</v>
      </c>
      <c r="K77" s="267"/>
      <c r="L77" s="267"/>
      <c r="M77" s="267"/>
      <c r="N77" s="267"/>
      <c r="O77" s="267"/>
      <c r="P77" s="267"/>
      <c r="Q77" s="267"/>
      <c r="R77" s="267"/>
      <c r="S77" s="267"/>
      <c r="T77" s="267"/>
      <c r="U77" s="267"/>
    </row>
    <row r="78" spans="1:21" ht="9" customHeight="1" x14ac:dyDescent="0.25">
      <c r="A78" s="267"/>
      <c r="B78" s="267"/>
      <c r="C78" s="267"/>
      <c r="D78" s="267"/>
      <c r="E78" s="267"/>
      <c r="F78" s="267"/>
      <c r="G78" s="267"/>
      <c r="H78" s="267"/>
      <c r="I78" s="267"/>
      <c r="J78" s="267"/>
      <c r="K78" s="267"/>
      <c r="L78" s="267"/>
      <c r="M78" s="267"/>
      <c r="N78" s="267"/>
      <c r="O78" s="267"/>
      <c r="P78" s="267"/>
      <c r="Q78" s="267"/>
      <c r="R78" s="267"/>
      <c r="S78" s="267"/>
      <c r="T78" s="267"/>
      <c r="U78" s="267"/>
    </row>
    <row r="79" spans="1:21" ht="90" x14ac:dyDescent="0.25">
      <c r="A79" s="75" t="s">
        <v>752</v>
      </c>
      <c r="B79" s="275" t="s">
        <v>1</v>
      </c>
      <c r="C79" s="275" t="s">
        <v>468</v>
      </c>
      <c r="D79" s="275" t="s">
        <v>468</v>
      </c>
      <c r="E79" s="275" t="s">
        <v>802</v>
      </c>
      <c r="F79" s="275" t="s">
        <v>469</v>
      </c>
      <c r="G79" s="275" t="s">
        <v>469</v>
      </c>
      <c r="H79" s="275" t="s">
        <v>470</v>
      </c>
      <c r="I79" s="275" t="s">
        <v>803</v>
      </c>
      <c r="J79" s="275" t="s">
        <v>3</v>
      </c>
      <c r="K79" s="275" t="s">
        <v>141</v>
      </c>
      <c r="L79" s="275" t="s">
        <v>142</v>
      </c>
      <c r="M79" s="267"/>
      <c r="N79" s="267"/>
      <c r="O79" s="267"/>
      <c r="P79" s="267"/>
      <c r="Q79" s="267"/>
      <c r="R79" s="267"/>
      <c r="S79" s="267"/>
      <c r="T79" s="267"/>
      <c r="U79" s="267"/>
    </row>
    <row r="80" spans="1:21" x14ac:dyDescent="0.25">
      <c r="A80" s="269" t="s">
        <v>439</v>
      </c>
      <c r="B80" s="15"/>
      <c r="C80" s="12" t="s">
        <v>5</v>
      </c>
      <c r="D80" s="12" t="s">
        <v>6</v>
      </c>
      <c r="E80" s="12" t="s">
        <v>7</v>
      </c>
      <c r="F80" s="12" t="s">
        <v>5</v>
      </c>
      <c r="G80" s="12" t="s">
        <v>6</v>
      </c>
      <c r="H80" s="12" t="s">
        <v>5</v>
      </c>
      <c r="I80" s="12" t="s">
        <v>7</v>
      </c>
      <c r="J80" s="12" t="s">
        <v>11</v>
      </c>
      <c r="K80" s="12"/>
      <c r="L80" s="277"/>
      <c r="M80" s="267"/>
      <c r="N80" s="267"/>
      <c r="O80" s="267"/>
      <c r="P80" s="267"/>
      <c r="Q80" s="267"/>
      <c r="R80" s="267"/>
      <c r="S80" s="267"/>
      <c r="T80" s="267"/>
      <c r="U80" s="267"/>
    </row>
    <row r="81" spans="1:21" x14ac:dyDescent="0.25">
      <c r="A81" s="270" t="s">
        <v>248</v>
      </c>
      <c r="B81" s="194">
        <f>SUM(C81+F81+H81+J81+K81+L81)</f>
        <v>852</v>
      </c>
      <c r="C81" s="196">
        <f>SUM(D81+E81)</f>
        <v>355</v>
      </c>
      <c r="D81" s="278">
        <v>181</v>
      </c>
      <c r="E81" s="278">
        <v>174</v>
      </c>
      <c r="F81" s="205">
        <f>SUM(G81)</f>
        <v>218</v>
      </c>
      <c r="G81" s="278">
        <v>218</v>
      </c>
      <c r="H81" s="205">
        <f>SUM(I81)</f>
        <v>208</v>
      </c>
      <c r="I81" s="188">
        <v>208</v>
      </c>
      <c r="J81" s="193">
        <v>1</v>
      </c>
      <c r="K81" s="193">
        <v>0</v>
      </c>
      <c r="L81" s="188">
        <v>70</v>
      </c>
      <c r="M81" s="267"/>
      <c r="N81" s="267"/>
      <c r="O81" s="279"/>
      <c r="P81" s="279"/>
      <c r="Q81" s="279"/>
      <c r="R81" s="267"/>
      <c r="S81" s="267"/>
      <c r="T81" s="267"/>
      <c r="U81" s="267"/>
    </row>
    <row r="82" spans="1:21" x14ac:dyDescent="0.25">
      <c r="A82" s="270" t="s">
        <v>249</v>
      </c>
      <c r="B82" s="194">
        <f t="shared" ref="B82:B85" si="33">SUM(C82+F82+H82+J82+K82+L82)</f>
        <v>606</v>
      </c>
      <c r="C82" s="196">
        <f t="shared" ref="C82:C85" si="34">SUM(D82+E82)</f>
        <v>236</v>
      </c>
      <c r="D82" s="278">
        <v>93</v>
      </c>
      <c r="E82" s="278">
        <v>143</v>
      </c>
      <c r="F82" s="205">
        <f t="shared" ref="F82:F85" si="35">SUM(G82)</f>
        <v>104</v>
      </c>
      <c r="G82" s="278">
        <v>104</v>
      </c>
      <c r="H82" s="205">
        <f t="shared" ref="H82:H85" si="36">SUM(I82)</f>
        <v>205</v>
      </c>
      <c r="I82" s="188">
        <v>205</v>
      </c>
      <c r="J82" s="193">
        <v>1</v>
      </c>
      <c r="K82" s="193">
        <v>0</v>
      </c>
      <c r="L82" s="188">
        <v>60</v>
      </c>
      <c r="M82" s="267"/>
      <c r="N82" s="267"/>
      <c r="O82" s="279"/>
      <c r="P82" s="279"/>
      <c r="Q82" s="279"/>
      <c r="R82" s="267"/>
      <c r="S82" s="267"/>
      <c r="T82" s="267"/>
      <c r="U82" s="267"/>
    </row>
    <row r="83" spans="1:21" x14ac:dyDescent="0.25">
      <c r="A83" s="270" t="s">
        <v>250</v>
      </c>
      <c r="B83" s="194">
        <f t="shared" si="33"/>
        <v>660</v>
      </c>
      <c r="C83" s="196">
        <f t="shared" si="34"/>
        <v>260</v>
      </c>
      <c r="D83" s="278">
        <v>132</v>
      </c>
      <c r="E83" s="278">
        <v>128</v>
      </c>
      <c r="F83" s="205">
        <f t="shared" si="35"/>
        <v>153</v>
      </c>
      <c r="G83" s="278">
        <v>153</v>
      </c>
      <c r="H83" s="205">
        <f t="shared" si="36"/>
        <v>173</v>
      </c>
      <c r="I83" s="188">
        <v>173</v>
      </c>
      <c r="J83" s="193">
        <v>1</v>
      </c>
      <c r="K83" s="193">
        <v>0</v>
      </c>
      <c r="L83" s="188">
        <v>73</v>
      </c>
      <c r="M83" s="267"/>
      <c r="N83" s="267"/>
      <c r="O83" s="279"/>
      <c r="P83" s="279"/>
      <c r="Q83" s="279"/>
      <c r="R83" s="267"/>
      <c r="S83" s="267"/>
      <c r="T83" s="267"/>
      <c r="U83" s="267"/>
    </row>
    <row r="84" spans="1:21" x14ac:dyDescent="0.25">
      <c r="A84" s="270" t="s">
        <v>58</v>
      </c>
      <c r="B84" s="194">
        <f t="shared" si="33"/>
        <v>170</v>
      </c>
      <c r="C84" s="196">
        <f t="shared" si="34"/>
        <v>72</v>
      </c>
      <c r="D84" s="278">
        <v>13</v>
      </c>
      <c r="E84" s="278">
        <v>59</v>
      </c>
      <c r="F84" s="205">
        <f t="shared" si="35"/>
        <v>19</v>
      </c>
      <c r="G84" s="278">
        <v>19</v>
      </c>
      <c r="H84" s="205">
        <f t="shared" si="36"/>
        <v>72</v>
      </c>
      <c r="I84" s="188">
        <v>72</v>
      </c>
      <c r="J84" s="193">
        <v>0</v>
      </c>
      <c r="K84" s="193">
        <v>0</v>
      </c>
      <c r="L84" s="188">
        <v>7</v>
      </c>
      <c r="M84" s="267"/>
      <c r="N84" s="267"/>
      <c r="O84" s="279"/>
      <c r="P84" s="279"/>
      <c r="Q84" s="279"/>
      <c r="R84" s="267"/>
      <c r="S84" s="267"/>
      <c r="T84" s="267"/>
      <c r="U84" s="267"/>
    </row>
    <row r="85" spans="1:21" x14ac:dyDescent="0.25">
      <c r="A85" s="271" t="s">
        <v>429</v>
      </c>
      <c r="B85" s="194">
        <f t="shared" si="33"/>
        <v>2288</v>
      </c>
      <c r="C85" s="194">
        <f t="shared" si="34"/>
        <v>923</v>
      </c>
      <c r="D85" s="185">
        <f>SUM(D81:D84)</f>
        <v>419</v>
      </c>
      <c r="E85" s="185">
        <f>SUM(E81:E84)</f>
        <v>504</v>
      </c>
      <c r="F85" s="159">
        <f t="shared" si="35"/>
        <v>494</v>
      </c>
      <c r="G85" s="185">
        <f>SUM(G81:G84)</f>
        <v>494</v>
      </c>
      <c r="H85" s="159">
        <f t="shared" si="36"/>
        <v>658</v>
      </c>
      <c r="I85" s="185">
        <f t="shared" ref="I85:L85" si="37">SUM(I81:I84)</f>
        <v>658</v>
      </c>
      <c r="J85" s="185">
        <f t="shared" si="37"/>
        <v>3</v>
      </c>
      <c r="K85" s="185">
        <f t="shared" si="37"/>
        <v>0</v>
      </c>
      <c r="L85" s="185">
        <f t="shared" si="37"/>
        <v>210</v>
      </c>
      <c r="M85" s="267"/>
      <c r="N85" s="267"/>
      <c r="O85" s="267"/>
      <c r="P85" s="267"/>
      <c r="Q85" s="267"/>
      <c r="R85" s="267"/>
      <c r="S85" s="267"/>
      <c r="T85" s="267"/>
      <c r="U85" s="267"/>
    </row>
    <row r="86" spans="1:21" ht="3.75" customHeight="1" x14ac:dyDescent="0.25">
      <c r="A86" s="267"/>
      <c r="B86" s="267"/>
      <c r="C86" s="267"/>
      <c r="D86" s="267"/>
      <c r="E86" s="267"/>
      <c r="F86" s="267"/>
      <c r="G86" s="267"/>
      <c r="H86" s="267"/>
      <c r="I86" s="267"/>
      <c r="J86" s="267"/>
      <c r="K86" s="267"/>
      <c r="L86" s="267"/>
      <c r="M86" s="267"/>
      <c r="N86" s="267"/>
      <c r="O86" s="267"/>
      <c r="P86" s="267"/>
      <c r="Q86" s="267"/>
      <c r="R86" s="267"/>
      <c r="S86" s="267"/>
      <c r="T86" s="267"/>
      <c r="U86" s="267"/>
    </row>
    <row r="87" spans="1:21" ht="82.5" x14ac:dyDescent="0.25">
      <c r="A87" s="75" t="s">
        <v>471</v>
      </c>
      <c r="B87" s="275" t="s">
        <v>1</v>
      </c>
      <c r="C87" s="275" t="s">
        <v>476</v>
      </c>
      <c r="D87" s="275" t="s">
        <v>804</v>
      </c>
      <c r="E87" s="275" t="s">
        <v>3</v>
      </c>
      <c r="F87" s="275" t="s">
        <v>141</v>
      </c>
      <c r="G87" s="275" t="s">
        <v>142</v>
      </c>
      <c r="H87" s="274"/>
      <c r="I87" s="288"/>
      <c r="J87" s="267"/>
      <c r="K87" s="267"/>
      <c r="L87" s="267"/>
      <c r="M87" s="267"/>
      <c r="N87" s="267"/>
      <c r="O87" s="267"/>
      <c r="P87" s="267"/>
      <c r="Q87" s="267"/>
      <c r="R87" s="267"/>
      <c r="S87" s="267"/>
      <c r="T87" s="267"/>
      <c r="U87" s="267"/>
    </row>
    <row r="88" spans="1:21" x14ac:dyDescent="0.25">
      <c r="A88" s="269" t="s">
        <v>4</v>
      </c>
      <c r="B88" s="15"/>
      <c r="C88" s="12" t="s">
        <v>5</v>
      </c>
      <c r="D88" s="12" t="s">
        <v>7</v>
      </c>
      <c r="E88" s="12" t="s">
        <v>11</v>
      </c>
      <c r="F88" s="12"/>
      <c r="G88" s="15"/>
      <c r="H88" s="274"/>
      <c r="I88" s="288"/>
      <c r="J88" s="267"/>
      <c r="K88" s="267"/>
      <c r="L88" s="267"/>
      <c r="M88" s="267"/>
      <c r="N88" s="267"/>
      <c r="O88" s="267"/>
      <c r="P88" s="267"/>
      <c r="Q88" s="267"/>
      <c r="R88" s="267"/>
      <c r="S88" s="267"/>
      <c r="T88" s="267"/>
      <c r="U88" s="267"/>
    </row>
    <row r="89" spans="1:21" x14ac:dyDescent="0.25">
      <c r="A89" s="270" t="s">
        <v>45</v>
      </c>
      <c r="B89" s="189">
        <f>SUM(C89+E89+F89+G89)</f>
        <v>225</v>
      </c>
      <c r="C89" s="187">
        <f>SUM(D89)</f>
        <v>184</v>
      </c>
      <c r="D89" s="188">
        <v>184</v>
      </c>
      <c r="E89" s="188">
        <v>1</v>
      </c>
      <c r="F89" s="188">
        <v>1</v>
      </c>
      <c r="G89" s="188">
        <v>39</v>
      </c>
      <c r="H89" s="274"/>
      <c r="I89" s="288"/>
      <c r="J89" s="267"/>
      <c r="K89" s="267"/>
      <c r="L89" s="267"/>
      <c r="M89" s="267"/>
      <c r="N89" s="267"/>
      <c r="O89" s="267"/>
      <c r="P89" s="267"/>
      <c r="Q89" s="267"/>
      <c r="R89" s="267"/>
      <c r="S89" s="267"/>
      <c r="T89" s="267"/>
      <c r="U89" s="267"/>
    </row>
    <row r="90" spans="1:21" x14ac:dyDescent="0.25">
      <c r="A90" s="271" t="s">
        <v>429</v>
      </c>
      <c r="B90" s="194">
        <f>SUM(C90+E90+F90+G90)</f>
        <v>225</v>
      </c>
      <c r="C90" s="184">
        <f>SUM(D90)</f>
        <v>184</v>
      </c>
      <c r="D90" s="185">
        <f>SUM(D89)</f>
        <v>184</v>
      </c>
      <c r="E90" s="185">
        <f t="shared" ref="E90:G90" si="38">SUM(E89)</f>
        <v>1</v>
      </c>
      <c r="F90" s="185">
        <f t="shared" si="38"/>
        <v>1</v>
      </c>
      <c r="G90" s="185">
        <f t="shared" si="38"/>
        <v>39</v>
      </c>
      <c r="H90" s="274"/>
      <c r="I90" s="288"/>
      <c r="J90" s="267"/>
      <c r="K90" s="267"/>
      <c r="L90" s="267"/>
      <c r="M90" s="267"/>
      <c r="N90" s="267"/>
      <c r="O90" s="267"/>
      <c r="P90" s="267"/>
      <c r="Q90" s="267"/>
      <c r="R90" s="267"/>
      <c r="S90" s="267"/>
      <c r="T90" s="267"/>
      <c r="U90" s="267"/>
    </row>
    <row r="91" spans="1:21" ht="3" customHeight="1" x14ac:dyDescent="0.25">
      <c r="A91" s="292"/>
      <c r="B91" s="293"/>
      <c r="C91" s="292"/>
      <c r="D91" s="294"/>
      <c r="E91" s="294"/>
      <c r="F91" s="294"/>
      <c r="G91" s="292"/>
      <c r="H91" s="294"/>
      <c r="I91" s="267"/>
      <c r="J91" s="267"/>
      <c r="K91" s="267"/>
      <c r="L91" s="267"/>
      <c r="M91" s="267"/>
      <c r="N91" s="267"/>
      <c r="O91" s="267"/>
      <c r="P91" s="267"/>
      <c r="Q91" s="267"/>
      <c r="R91" s="267"/>
      <c r="S91" s="267"/>
      <c r="T91" s="267"/>
      <c r="U91" s="267"/>
    </row>
    <row r="92" spans="1:21" x14ac:dyDescent="0.25">
      <c r="A92" s="265"/>
      <c r="B92" s="265"/>
      <c r="C92" s="266"/>
      <c r="D92" s="265"/>
      <c r="E92" s="265"/>
      <c r="F92" s="300"/>
      <c r="G92" s="265"/>
      <c r="H92" s="301"/>
      <c r="I92" s="302"/>
      <c r="J92" s="302"/>
      <c r="K92" s="302"/>
      <c r="L92" s="267"/>
      <c r="M92" s="267"/>
      <c r="N92" s="267"/>
      <c r="O92" s="267"/>
      <c r="P92" s="267"/>
      <c r="Q92" s="267"/>
      <c r="R92" s="267"/>
      <c r="S92" s="267"/>
      <c r="T92" s="267"/>
      <c r="U92" s="267"/>
    </row>
    <row r="93" spans="1:21" ht="74.25" x14ac:dyDescent="0.25">
      <c r="A93" s="98" t="s">
        <v>472</v>
      </c>
      <c r="B93" s="268" t="s">
        <v>1</v>
      </c>
      <c r="C93" s="268" t="s">
        <v>477</v>
      </c>
      <c r="D93" s="268" t="s">
        <v>805</v>
      </c>
      <c r="E93" s="298" t="s">
        <v>744</v>
      </c>
      <c r="F93" s="298" t="s">
        <v>141</v>
      </c>
      <c r="G93" s="268" t="s">
        <v>142</v>
      </c>
      <c r="H93" s="267"/>
      <c r="I93" s="267"/>
      <c r="J93" s="267"/>
      <c r="K93" s="267"/>
      <c r="L93" s="267"/>
      <c r="M93" s="267"/>
      <c r="N93" s="267"/>
      <c r="O93" s="267"/>
      <c r="P93" s="267"/>
      <c r="Q93" s="267"/>
      <c r="R93" s="267"/>
      <c r="S93" s="267"/>
      <c r="T93" s="267"/>
      <c r="U93" s="267"/>
    </row>
    <row r="94" spans="1:21" x14ac:dyDescent="0.25">
      <c r="A94" s="269" t="s">
        <v>4</v>
      </c>
      <c r="B94" s="15"/>
      <c r="C94" s="12" t="s">
        <v>5</v>
      </c>
      <c r="D94" s="12" t="s">
        <v>7</v>
      </c>
      <c r="E94" s="12" t="s">
        <v>11</v>
      </c>
      <c r="F94" s="12"/>
      <c r="G94" s="280"/>
      <c r="H94" s="267"/>
      <c r="I94" s="267"/>
      <c r="J94" s="267"/>
      <c r="K94" s="267"/>
      <c r="L94" s="267"/>
      <c r="M94" s="267"/>
      <c r="N94" s="267"/>
      <c r="O94" s="267"/>
      <c r="P94" s="267"/>
      <c r="Q94" s="267"/>
      <c r="R94" s="267"/>
      <c r="S94" s="267"/>
      <c r="T94" s="267"/>
      <c r="U94" s="267"/>
    </row>
    <row r="95" spans="1:21" x14ac:dyDescent="0.25">
      <c r="A95" s="270" t="s">
        <v>45</v>
      </c>
      <c r="B95" s="189">
        <f>SUM(C95+E95+F95+G95)</f>
        <v>225</v>
      </c>
      <c r="C95" s="197">
        <f>SUM(D95)</f>
        <v>174</v>
      </c>
      <c r="D95" s="188">
        <v>174</v>
      </c>
      <c r="E95" s="188">
        <v>9</v>
      </c>
      <c r="F95" s="188">
        <v>0</v>
      </c>
      <c r="G95" s="188">
        <v>42</v>
      </c>
      <c r="H95" s="267"/>
      <c r="I95" s="267"/>
      <c r="J95" s="267"/>
      <c r="K95" s="267"/>
      <c r="L95" s="267"/>
      <c r="M95" s="267"/>
      <c r="N95" s="267"/>
      <c r="O95" s="267"/>
      <c r="P95" s="267"/>
      <c r="Q95" s="267"/>
      <c r="R95" s="267"/>
      <c r="S95" s="267"/>
      <c r="T95" s="267"/>
      <c r="U95" s="267"/>
    </row>
    <row r="96" spans="1:21" x14ac:dyDescent="0.25">
      <c r="A96" s="271" t="s">
        <v>429</v>
      </c>
      <c r="B96" s="194">
        <f>SUM(C96+E96+F96+G96)</f>
        <v>225</v>
      </c>
      <c r="C96" s="199">
        <f>SUM(D96)</f>
        <v>174</v>
      </c>
      <c r="D96" s="185">
        <f>SUM(D95)</f>
        <v>174</v>
      </c>
      <c r="E96" s="185">
        <f t="shared" ref="E96:G96" si="39">SUM(E95)</f>
        <v>9</v>
      </c>
      <c r="F96" s="185">
        <f t="shared" si="39"/>
        <v>0</v>
      </c>
      <c r="G96" s="185">
        <f t="shared" si="39"/>
        <v>42</v>
      </c>
      <c r="H96" s="267"/>
      <c r="I96" s="267"/>
      <c r="J96" s="267"/>
      <c r="K96" s="267"/>
      <c r="L96" s="267"/>
      <c r="M96" s="267"/>
      <c r="N96" s="267"/>
      <c r="O96" s="267"/>
      <c r="P96" s="267"/>
      <c r="Q96" s="267"/>
      <c r="R96" s="267"/>
      <c r="S96" s="267"/>
      <c r="T96" s="267"/>
      <c r="U96" s="267"/>
    </row>
    <row r="97" spans="1:21" ht="2.25" customHeight="1" x14ac:dyDescent="0.25">
      <c r="A97" s="267"/>
      <c r="B97" s="267"/>
      <c r="C97" s="267"/>
      <c r="D97" s="267"/>
      <c r="E97" s="267"/>
      <c r="F97" s="267"/>
      <c r="G97" s="267"/>
      <c r="H97" s="267"/>
      <c r="I97" s="267"/>
      <c r="J97" s="267"/>
      <c r="K97" s="267"/>
      <c r="L97" s="267"/>
      <c r="M97" s="267"/>
      <c r="N97" s="267"/>
      <c r="O97" s="267"/>
      <c r="P97" s="267"/>
      <c r="Q97" s="267"/>
      <c r="R97" s="267"/>
      <c r="S97" s="267"/>
      <c r="T97" s="267"/>
      <c r="U97" s="267"/>
    </row>
    <row r="98" spans="1:21" ht="83.25" x14ac:dyDescent="0.25">
      <c r="A98" s="75" t="s">
        <v>473</v>
      </c>
      <c r="B98" s="275" t="s">
        <v>1</v>
      </c>
      <c r="C98" s="275" t="s">
        <v>478</v>
      </c>
      <c r="D98" s="275" t="s">
        <v>806</v>
      </c>
      <c r="E98" s="275" t="s">
        <v>479</v>
      </c>
      <c r="F98" s="275" t="s">
        <v>807</v>
      </c>
      <c r="G98" s="275" t="s">
        <v>3</v>
      </c>
      <c r="H98" s="275" t="s">
        <v>141</v>
      </c>
      <c r="I98" s="275" t="s">
        <v>142</v>
      </c>
      <c r="J98" s="267"/>
      <c r="K98" s="267"/>
      <c r="L98" s="267"/>
      <c r="M98" s="267"/>
      <c r="N98" s="267"/>
      <c r="O98" s="267"/>
      <c r="P98" s="267"/>
      <c r="Q98" s="267"/>
      <c r="R98" s="267"/>
      <c r="S98" s="267"/>
      <c r="T98" s="267"/>
      <c r="U98" s="267"/>
    </row>
    <row r="99" spans="1:21" x14ac:dyDescent="0.25">
      <c r="A99" s="269" t="s">
        <v>439</v>
      </c>
      <c r="B99" s="15"/>
      <c r="C99" s="12" t="s">
        <v>5</v>
      </c>
      <c r="D99" s="12" t="s">
        <v>6</v>
      </c>
      <c r="E99" s="12" t="s">
        <v>5</v>
      </c>
      <c r="F99" s="12" t="s">
        <v>7</v>
      </c>
      <c r="G99" s="12" t="s">
        <v>11</v>
      </c>
      <c r="H99" s="12"/>
      <c r="I99" s="277"/>
      <c r="J99" s="267"/>
      <c r="K99" s="267"/>
      <c r="L99" s="267"/>
      <c r="M99" s="267"/>
      <c r="N99" s="267"/>
      <c r="O99" s="267"/>
      <c r="P99" s="267"/>
      <c r="Q99" s="267"/>
      <c r="R99" s="267"/>
      <c r="S99" s="267"/>
      <c r="T99" s="267"/>
      <c r="U99" s="267"/>
    </row>
    <row r="100" spans="1:21" x14ac:dyDescent="0.25">
      <c r="A100" s="270" t="s">
        <v>45</v>
      </c>
      <c r="B100" s="189">
        <f>SUM(C100+E100+G100+H100+I100)</f>
        <v>450</v>
      </c>
      <c r="C100" s="187">
        <f>SUM(D100)</f>
        <v>133</v>
      </c>
      <c r="D100" s="188">
        <v>133</v>
      </c>
      <c r="E100" s="202">
        <f>SUM(F100)</f>
        <v>161</v>
      </c>
      <c r="F100" s="188">
        <v>161</v>
      </c>
      <c r="G100" s="188">
        <v>0</v>
      </c>
      <c r="H100" s="188">
        <v>0</v>
      </c>
      <c r="I100" s="188">
        <v>156</v>
      </c>
      <c r="J100" s="267"/>
      <c r="K100" s="267"/>
      <c r="L100" s="267"/>
      <c r="M100" s="267"/>
      <c r="N100" s="267"/>
      <c r="O100" s="267"/>
      <c r="P100" s="267"/>
      <c r="Q100" s="267"/>
      <c r="R100" s="267"/>
      <c r="S100" s="267"/>
      <c r="T100" s="267"/>
      <c r="U100" s="267"/>
    </row>
    <row r="101" spans="1:21" x14ac:dyDescent="0.25">
      <c r="A101" s="271" t="s">
        <v>429</v>
      </c>
      <c r="B101" s="194">
        <f>SUM(C101+E101+G101+H101+I101)</f>
        <v>450</v>
      </c>
      <c r="C101" s="194">
        <f>SUM(D101)</f>
        <v>133</v>
      </c>
      <c r="D101" s="185">
        <f>SUM(D100)</f>
        <v>133</v>
      </c>
      <c r="E101" s="200">
        <f>SUM(F101)</f>
        <v>161</v>
      </c>
      <c r="F101" s="185">
        <f t="shared" ref="F101:I101" si="40">SUM(F100)</f>
        <v>161</v>
      </c>
      <c r="G101" s="185">
        <f t="shared" si="40"/>
        <v>0</v>
      </c>
      <c r="H101" s="185">
        <f t="shared" si="40"/>
        <v>0</v>
      </c>
      <c r="I101" s="185">
        <f t="shared" si="40"/>
        <v>156</v>
      </c>
      <c r="J101" s="267"/>
      <c r="K101" s="267"/>
      <c r="L101" s="267"/>
      <c r="M101" s="267"/>
      <c r="N101" s="267"/>
      <c r="O101" s="267"/>
      <c r="P101" s="267"/>
      <c r="Q101" s="267"/>
      <c r="R101" s="267"/>
      <c r="S101" s="267"/>
      <c r="T101" s="267"/>
      <c r="U101" s="267"/>
    </row>
    <row r="102" spans="1:21" ht="3.75" customHeight="1" x14ac:dyDescent="0.25">
      <c r="A102" s="267"/>
      <c r="B102" s="267"/>
      <c r="C102" s="299"/>
      <c r="D102" s="267"/>
      <c r="E102" s="267"/>
      <c r="F102" s="267"/>
      <c r="G102" s="267"/>
      <c r="H102" s="267"/>
      <c r="I102" s="267"/>
      <c r="J102" s="267"/>
      <c r="K102" s="267"/>
      <c r="L102" s="267"/>
      <c r="M102" s="267"/>
      <c r="N102" s="267"/>
      <c r="O102" s="267"/>
      <c r="P102" s="267"/>
      <c r="Q102" s="267"/>
      <c r="R102" s="267"/>
      <c r="S102" s="267"/>
      <c r="T102" s="267"/>
      <c r="U102" s="267"/>
    </row>
    <row r="103" spans="1:21" s="65" customFormat="1" hidden="1" x14ac:dyDescent="0.25">
      <c r="A103" s="267"/>
      <c r="B103" s="267"/>
      <c r="C103" s="299"/>
      <c r="D103" s="267"/>
      <c r="E103" s="267"/>
      <c r="F103" s="267"/>
      <c r="G103" s="267"/>
      <c r="H103" s="267"/>
      <c r="I103" s="267"/>
      <c r="J103" s="267"/>
      <c r="K103" s="267"/>
      <c r="L103" s="267"/>
      <c r="M103" s="267"/>
      <c r="N103" s="267"/>
      <c r="O103" s="267"/>
      <c r="P103" s="267"/>
      <c r="Q103" s="267"/>
      <c r="R103" s="267"/>
      <c r="S103" s="267"/>
      <c r="T103" s="267"/>
      <c r="U103" s="267"/>
    </row>
    <row r="104" spans="1:21" s="65" customFormat="1" hidden="1" x14ac:dyDescent="0.25">
      <c r="A104" s="267"/>
      <c r="B104" s="267"/>
      <c r="C104" s="299"/>
      <c r="D104" s="267"/>
      <c r="E104" s="267"/>
      <c r="F104" s="267"/>
      <c r="G104" s="267"/>
      <c r="H104" s="267"/>
      <c r="I104" s="267"/>
      <c r="J104" s="267"/>
      <c r="K104" s="267"/>
      <c r="L104" s="267"/>
      <c r="M104" s="267"/>
      <c r="N104" s="267"/>
      <c r="O104" s="267"/>
      <c r="P104" s="267"/>
      <c r="Q104" s="267"/>
      <c r="R104" s="267"/>
      <c r="S104" s="267"/>
      <c r="T104" s="267"/>
      <c r="U104" s="267"/>
    </row>
    <row r="105" spans="1:21" ht="87.75" x14ac:dyDescent="0.25">
      <c r="A105" s="75" t="s">
        <v>474</v>
      </c>
      <c r="B105" s="275" t="s">
        <v>1</v>
      </c>
      <c r="C105" s="275" t="s">
        <v>480</v>
      </c>
      <c r="D105" s="275" t="s">
        <v>808</v>
      </c>
      <c r="E105" s="275" t="s">
        <v>3</v>
      </c>
      <c r="F105" s="275" t="s">
        <v>141</v>
      </c>
      <c r="G105" s="275" t="s">
        <v>142</v>
      </c>
      <c r="H105" s="267"/>
      <c r="I105" s="267"/>
      <c r="J105" s="267"/>
      <c r="K105" s="267"/>
      <c r="L105" s="267"/>
      <c r="M105" s="267"/>
      <c r="N105" s="267"/>
      <c r="O105" s="267"/>
      <c r="P105" s="267"/>
      <c r="Q105" s="267"/>
      <c r="R105" s="267"/>
      <c r="S105" s="267"/>
      <c r="T105" s="267"/>
      <c r="U105" s="267"/>
    </row>
    <row r="106" spans="1:21" x14ac:dyDescent="0.25">
      <c r="A106" s="269" t="s">
        <v>4</v>
      </c>
      <c r="B106" s="280"/>
      <c r="C106" s="281" t="s">
        <v>5</v>
      </c>
      <c r="D106" s="281" t="s">
        <v>7</v>
      </c>
      <c r="E106" s="12" t="s">
        <v>11</v>
      </c>
      <c r="F106" s="281"/>
      <c r="G106" s="280"/>
      <c r="H106" s="267"/>
      <c r="I106" s="267"/>
      <c r="J106" s="267"/>
      <c r="K106" s="267"/>
      <c r="L106" s="267"/>
      <c r="M106" s="267"/>
      <c r="N106" s="267"/>
      <c r="O106" s="267"/>
      <c r="P106" s="267"/>
      <c r="Q106" s="267"/>
      <c r="R106" s="267"/>
      <c r="S106" s="267"/>
      <c r="T106" s="267"/>
      <c r="U106" s="267"/>
    </row>
    <row r="107" spans="1:21" x14ac:dyDescent="0.25">
      <c r="A107" s="282" t="s">
        <v>45</v>
      </c>
      <c r="B107" s="189">
        <f>SUM(C107+E107+F107+G107)</f>
        <v>225</v>
      </c>
      <c r="C107" s="187">
        <f>SUM(D107)</f>
        <v>193</v>
      </c>
      <c r="D107" s="188">
        <v>193</v>
      </c>
      <c r="E107" s="188">
        <v>1</v>
      </c>
      <c r="F107" s="188">
        <v>0</v>
      </c>
      <c r="G107" s="188">
        <v>31</v>
      </c>
      <c r="H107" s="267"/>
      <c r="I107" s="267"/>
      <c r="J107" s="267"/>
      <c r="K107" s="267"/>
      <c r="L107" s="267"/>
      <c r="M107" s="267"/>
      <c r="N107" s="267"/>
      <c r="O107" s="267"/>
      <c r="P107" s="267"/>
      <c r="Q107" s="267"/>
      <c r="R107" s="267"/>
      <c r="S107" s="267"/>
      <c r="T107" s="267"/>
      <c r="U107" s="267"/>
    </row>
    <row r="108" spans="1:21" x14ac:dyDescent="0.25">
      <c r="A108" s="271" t="s">
        <v>429</v>
      </c>
      <c r="B108" s="194">
        <f>SUM(C108+E108+F108+G108)</f>
        <v>225</v>
      </c>
      <c r="C108" s="194">
        <f>SUM(D108)</f>
        <v>193</v>
      </c>
      <c r="D108" s="185">
        <f>SUM(D107)</f>
        <v>193</v>
      </c>
      <c r="E108" s="185">
        <f t="shared" ref="E108:G108" si="41">SUM(E107)</f>
        <v>1</v>
      </c>
      <c r="F108" s="185">
        <f t="shared" si="41"/>
        <v>0</v>
      </c>
      <c r="G108" s="185">
        <f t="shared" si="41"/>
        <v>31</v>
      </c>
      <c r="H108" s="267"/>
      <c r="I108" s="267"/>
      <c r="J108" s="267"/>
      <c r="K108" s="267"/>
      <c r="L108" s="267"/>
      <c r="M108" s="267"/>
      <c r="N108" s="267"/>
      <c r="O108" s="267"/>
      <c r="P108" s="267"/>
      <c r="Q108" s="267"/>
      <c r="R108" s="267"/>
      <c r="S108" s="267"/>
      <c r="T108" s="267"/>
      <c r="U108" s="267"/>
    </row>
    <row r="109" spans="1:21" ht="3.75" customHeight="1" x14ac:dyDescent="0.25">
      <c r="A109" s="267"/>
      <c r="B109" s="267"/>
      <c r="C109" s="267"/>
      <c r="D109" s="267"/>
      <c r="E109" s="267"/>
      <c r="F109" s="267"/>
      <c r="G109" s="267"/>
      <c r="H109" s="267"/>
      <c r="I109" s="267"/>
      <c r="J109" s="267"/>
      <c r="K109" s="267"/>
      <c r="L109" s="267"/>
      <c r="M109" s="267"/>
      <c r="N109" s="267"/>
      <c r="O109" s="267"/>
      <c r="P109" s="267"/>
      <c r="Q109" s="267"/>
      <c r="R109" s="267"/>
      <c r="S109" s="267"/>
      <c r="T109" s="267"/>
      <c r="U109" s="267"/>
    </row>
    <row r="110" spans="1:21" ht="66.75" x14ac:dyDescent="0.25">
      <c r="A110" s="75" t="s">
        <v>475</v>
      </c>
      <c r="B110" s="275" t="s">
        <v>1</v>
      </c>
      <c r="C110" s="275" t="s">
        <v>481</v>
      </c>
      <c r="D110" s="275" t="s">
        <v>809</v>
      </c>
      <c r="E110" s="275" t="s">
        <v>3</v>
      </c>
      <c r="F110" s="275" t="s">
        <v>141</v>
      </c>
      <c r="G110" s="275" t="s">
        <v>142</v>
      </c>
      <c r="H110" s="267"/>
      <c r="I110" s="267"/>
      <c r="J110" s="267"/>
      <c r="K110" s="267"/>
      <c r="L110" s="267"/>
      <c r="M110" s="267"/>
      <c r="N110" s="267"/>
      <c r="O110" s="267"/>
      <c r="P110" s="267"/>
      <c r="Q110" s="267"/>
      <c r="R110" s="267"/>
      <c r="S110" s="267"/>
      <c r="T110" s="267"/>
      <c r="U110" s="267"/>
    </row>
    <row r="111" spans="1:21" x14ac:dyDescent="0.25">
      <c r="A111" s="269" t="s">
        <v>4</v>
      </c>
      <c r="B111" s="280"/>
      <c r="C111" s="281" t="s">
        <v>5</v>
      </c>
      <c r="D111" s="281" t="s">
        <v>7</v>
      </c>
      <c r="E111" s="12" t="s">
        <v>11</v>
      </c>
      <c r="F111" s="281"/>
      <c r="G111" s="280"/>
      <c r="H111" s="267"/>
      <c r="I111" s="267"/>
      <c r="J111" s="267"/>
      <c r="K111" s="267"/>
      <c r="L111" s="267"/>
      <c r="M111" s="267"/>
      <c r="N111" s="267"/>
      <c r="O111" s="267"/>
      <c r="P111" s="267"/>
      <c r="Q111" s="267"/>
      <c r="R111" s="267"/>
      <c r="S111" s="267"/>
      <c r="T111" s="267"/>
      <c r="U111" s="267"/>
    </row>
    <row r="112" spans="1:21" x14ac:dyDescent="0.25">
      <c r="A112" s="282" t="s">
        <v>45</v>
      </c>
      <c r="B112" s="189">
        <f>SUM(C112+E112+F112+G112)</f>
        <v>225</v>
      </c>
      <c r="C112" s="187">
        <f>SUM(D112)</f>
        <v>189</v>
      </c>
      <c r="D112" s="188">
        <v>189</v>
      </c>
      <c r="E112" s="188">
        <v>3</v>
      </c>
      <c r="F112" s="188">
        <v>0</v>
      </c>
      <c r="G112" s="188">
        <v>33</v>
      </c>
      <c r="H112" s="267"/>
      <c r="I112" s="267"/>
      <c r="J112" s="267"/>
      <c r="K112" s="267"/>
      <c r="L112" s="267"/>
      <c r="M112" s="267"/>
      <c r="N112" s="267"/>
      <c r="O112" s="267"/>
      <c r="P112" s="267"/>
      <c r="Q112" s="267"/>
      <c r="R112" s="267"/>
      <c r="S112" s="267"/>
      <c r="T112" s="267"/>
      <c r="U112" s="267"/>
    </row>
    <row r="113" spans="1:21" ht="13.5" customHeight="1" x14ac:dyDescent="0.25">
      <c r="A113" s="271" t="s">
        <v>429</v>
      </c>
      <c r="B113" s="194">
        <f>SUM(C113+E113+F113+G113)</f>
        <v>225</v>
      </c>
      <c r="C113" s="194">
        <f>SUM(D113)</f>
        <v>189</v>
      </c>
      <c r="D113" s="185">
        <f>SUM(D112)</f>
        <v>189</v>
      </c>
      <c r="E113" s="185">
        <f t="shared" ref="E113:G113" si="42">SUM(E112)</f>
        <v>3</v>
      </c>
      <c r="F113" s="185">
        <f t="shared" si="42"/>
        <v>0</v>
      </c>
      <c r="G113" s="185">
        <f t="shared" si="42"/>
        <v>33</v>
      </c>
      <c r="H113" s="267"/>
      <c r="I113" s="267"/>
      <c r="J113" s="267"/>
      <c r="K113" s="267"/>
      <c r="L113" s="267"/>
      <c r="M113" s="267"/>
      <c r="N113" s="267"/>
      <c r="O113" s="267"/>
      <c r="P113" s="267"/>
      <c r="Q113" s="267"/>
      <c r="R113" s="267"/>
      <c r="S113" s="267"/>
      <c r="T113" s="267"/>
      <c r="U113" s="267"/>
    </row>
    <row r="114" spans="1:21" s="71" customFormat="1" ht="87" customHeight="1" x14ac:dyDescent="0.25">
      <c r="A114" s="89"/>
      <c r="B114" s="91"/>
      <c r="C114" s="70"/>
      <c r="D114" s="95"/>
      <c r="E114" s="95"/>
      <c r="F114" s="95"/>
      <c r="G114" s="93"/>
    </row>
    <row r="115" spans="1:21" s="71" customFormat="1" ht="81.75" x14ac:dyDescent="0.25">
      <c r="A115" s="75" t="s">
        <v>727</v>
      </c>
      <c r="B115" s="73" t="s">
        <v>1</v>
      </c>
      <c r="C115" s="73" t="s">
        <v>728</v>
      </c>
      <c r="D115" s="73" t="s">
        <v>728</v>
      </c>
      <c r="E115" s="73" t="s">
        <v>729</v>
      </c>
      <c r="F115" s="73" t="s">
        <v>729</v>
      </c>
      <c r="G115" s="73" t="s">
        <v>730</v>
      </c>
      <c r="H115" s="73" t="s">
        <v>810</v>
      </c>
      <c r="I115" s="73" t="s">
        <v>731</v>
      </c>
      <c r="J115" s="73" t="s">
        <v>811</v>
      </c>
      <c r="K115" s="73" t="s">
        <v>3</v>
      </c>
      <c r="L115" s="73" t="s">
        <v>141</v>
      </c>
      <c r="M115" s="73" t="s">
        <v>142</v>
      </c>
    </row>
    <row r="116" spans="1:21" s="71" customFormat="1" x14ac:dyDescent="0.25">
      <c r="A116" s="76" t="s">
        <v>439</v>
      </c>
      <c r="B116" s="81"/>
      <c r="C116" s="97" t="s">
        <v>5</v>
      </c>
      <c r="D116" s="97" t="s">
        <v>6</v>
      </c>
      <c r="E116" s="97" t="s">
        <v>5</v>
      </c>
      <c r="F116" s="97" t="s">
        <v>6</v>
      </c>
      <c r="G116" s="97" t="s">
        <v>5</v>
      </c>
      <c r="H116" s="97" t="s">
        <v>7</v>
      </c>
      <c r="I116" s="97" t="s">
        <v>5</v>
      </c>
      <c r="J116" s="97" t="s">
        <v>7</v>
      </c>
      <c r="K116" s="96" t="s">
        <v>11</v>
      </c>
      <c r="L116" s="97"/>
      <c r="M116" s="81"/>
    </row>
    <row r="117" spans="1:21" s="71" customFormat="1" x14ac:dyDescent="0.25">
      <c r="A117" s="282" t="s">
        <v>122</v>
      </c>
      <c r="B117" s="194">
        <f>SUM(C117+E117+G117+I117+K117+L117+M117)</f>
        <v>588</v>
      </c>
      <c r="C117" s="196">
        <f>SUM(D117)</f>
        <v>56</v>
      </c>
      <c r="D117" s="193">
        <v>56</v>
      </c>
      <c r="E117" s="202">
        <f>SUM(F117)</f>
        <v>74</v>
      </c>
      <c r="F117" s="193">
        <v>74</v>
      </c>
      <c r="G117" s="202">
        <f>SUM(H117)</f>
        <v>221</v>
      </c>
      <c r="H117" s="193">
        <v>221</v>
      </c>
      <c r="I117" s="202">
        <f>SUM(J117)</f>
        <v>209</v>
      </c>
      <c r="J117" s="193">
        <v>209</v>
      </c>
      <c r="K117" s="193">
        <v>0</v>
      </c>
      <c r="L117" s="193">
        <v>0</v>
      </c>
      <c r="M117" s="193">
        <v>28</v>
      </c>
    </row>
    <row r="118" spans="1:21" s="71" customFormat="1" x14ac:dyDescent="0.25">
      <c r="A118" s="271" t="s">
        <v>429</v>
      </c>
      <c r="B118" s="194">
        <f>SUM(C118+E118+G118+I118+K118+L118+M118)</f>
        <v>588</v>
      </c>
      <c r="C118" s="194">
        <f>SUM(D118)</f>
        <v>56</v>
      </c>
      <c r="D118" s="185">
        <f>SUM(D117)</f>
        <v>56</v>
      </c>
      <c r="E118" s="200">
        <f>SUM(F118)</f>
        <v>74</v>
      </c>
      <c r="F118" s="185">
        <f>SUM(F117)</f>
        <v>74</v>
      </c>
      <c r="G118" s="200">
        <f>SUM(H118)</f>
        <v>221</v>
      </c>
      <c r="H118" s="185">
        <f>SUM(H117)</f>
        <v>221</v>
      </c>
      <c r="I118" s="200">
        <f>SUM(J118)</f>
        <v>209</v>
      </c>
      <c r="J118" s="185">
        <f>SUM(J117)</f>
        <v>209</v>
      </c>
      <c r="K118" s="185">
        <f t="shared" ref="K118:M118" si="43">SUM(K117)</f>
        <v>0</v>
      </c>
      <c r="L118" s="185">
        <f t="shared" si="43"/>
        <v>0</v>
      </c>
      <c r="M118" s="185">
        <f t="shared" si="43"/>
        <v>28</v>
      </c>
    </row>
    <row r="119" spans="1:21" s="71" customFormat="1" ht="2.25" customHeight="1" x14ac:dyDescent="0.25">
      <c r="A119" s="89"/>
      <c r="B119" s="91"/>
      <c r="C119" s="70"/>
      <c r="D119" s="95"/>
      <c r="E119" s="95"/>
      <c r="F119" s="95"/>
      <c r="G119" s="93"/>
    </row>
    <row r="120" spans="1:21" hidden="1" x14ac:dyDescent="0.25"/>
    <row r="121" spans="1:21" s="71" customFormat="1" ht="4.5" customHeight="1" x14ac:dyDescent="0.25"/>
    <row r="122" spans="1:21" s="71" customFormat="1" ht="90.75" x14ac:dyDescent="0.25">
      <c r="A122" s="75" t="s">
        <v>732</v>
      </c>
      <c r="B122" s="275" t="s">
        <v>1</v>
      </c>
      <c r="C122" s="275" t="s">
        <v>733</v>
      </c>
      <c r="D122" s="275" t="s">
        <v>812</v>
      </c>
      <c r="E122" s="275" t="s">
        <v>3</v>
      </c>
      <c r="F122" s="275" t="s">
        <v>141</v>
      </c>
      <c r="G122" s="275" t="s">
        <v>142</v>
      </c>
      <c r="H122" s="267"/>
      <c r="I122" s="267"/>
      <c r="J122" s="267"/>
      <c r="K122" s="267"/>
      <c r="L122" s="267"/>
      <c r="M122" s="267"/>
      <c r="N122" s="267"/>
      <c r="O122" s="267"/>
      <c r="P122" s="267"/>
      <c r="Q122" s="267"/>
      <c r="R122" s="267"/>
      <c r="S122" s="267"/>
      <c r="T122" s="267"/>
      <c r="U122" s="267"/>
    </row>
    <row r="123" spans="1:21" s="71" customFormat="1" x14ac:dyDescent="0.25">
      <c r="A123" s="269" t="s">
        <v>4</v>
      </c>
      <c r="B123" s="280"/>
      <c r="C123" s="281" t="s">
        <v>5</v>
      </c>
      <c r="D123" s="281" t="s">
        <v>7</v>
      </c>
      <c r="E123" s="12" t="s">
        <v>11</v>
      </c>
      <c r="F123" s="281"/>
      <c r="G123" s="280"/>
      <c r="H123" s="267"/>
      <c r="I123" s="267"/>
      <c r="J123" s="267"/>
      <c r="K123" s="267"/>
      <c r="L123" s="267"/>
      <c r="M123" s="267"/>
      <c r="N123" s="267"/>
      <c r="O123" s="267"/>
      <c r="P123" s="267"/>
      <c r="Q123" s="267"/>
      <c r="R123" s="267"/>
      <c r="S123" s="267"/>
      <c r="T123" s="267"/>
      <c r="U123" s="267"/>
    </row>
    <row r="124" spans="1:21" s="71" customFormat="1" x14ac:dyDescent="0.25">
      <c r="A124" s="282" t="s">
        <v>122</v>
      </c>
      <c r="B124" s="194">
        <f>SUM(C124+E124+F124+G124)</f>
        <v>294</v>
      </c>
      <c r="C124" s="196">
        <f>SUM(D124)</f>
        <v>250</v>
      </c>
      <c r="D124" s="193">
        <v>250</v>
      </c>
      <c r="E124" s="193">
        <v>4</v>
      </c>
      <c r="F124" s="193">
        <v>0</v>
      </c>
      <c r="G124" s="193">
        <v>40</v>
      </c>
      <c r="H124" s="267"/>
      <c r="I124" s="267"/>
      <c r="J124" s="267"/>
      <c r="K124" s="267"/>
      <c r="L124" s="267"/>
      <c r="M124" s="267"/>
      <c r="N124" s="267"/>
      <c r="O124" s="267"/>
      <c r="P124" s="267"/>
      <c r="Q124" s="267"/>
      <c r="R124" s="267"/>
      <c r="S124" s="267"/>
      <c r="T124" s="267"/>
      <c r="U124" s="267"/>
    </row>
    <row r="125" spans="1:21" s="71" customFormat="1" x14ac:dyDescent="0.25">
      <c r="A125" s="271" t="s">
        <v>429</v>
      </c>
      <c r="B125" s="194">
        <f>SUM(C125+E125+F125+G125)</f>
        <v>294</v>
      </c>
      <c r="C125" s="194">
        <f>SUM(D125)</f>
        <v>250</v>
      </c>
      <c r="D125" s="185">
        <f>SUM(D124)</f>
        <v>250</v>
      </c>
      <c r="E125" s="185">
        <f t="shared" ref="E125:G125" si="44">SUM(E124)</f>
        <v>4</v>
      </c>
      <c r="F125" s="185">
        <f t="shared" si="44"/>
        <v>0</v>
      </c>
      <c r="G125" s="185">
        <f t="shared" si="44"/>
        <v>40</v>
      </c>
      <c r="H125" s="267"/>
      <c r="I125" s="267"/>
      <c r="J125" s="267"/>
      <c r="K125" s="267"/>
      <c r="L125" s="267"/>
      <c r="M125" s="267"/>
      <c r="N125" s="267"/>
      <c r="O125" s="267"/>
      <c r="P125" s="267"/>
      <c r="Q125" s="267"/>
      <c r="R125" s="267"/>
      <c r="S125" s="267"/>
      <c r="T125" s="267"/>
      <c r="U125" s="267"/>
    </row>
    <row r="126" spans="1:21" s="71" customFormat="1" ht="5.25" customHeight="1" x14ac:dyDescent="0.25">
      <c r="A126" s="267"/>
      <c r="B126" s="267"/>
      <c r="C126" s="267"/>
      <c r="D126" s="267"/>
      <c r="E126" s="267"/>
      <c r="F126" s="267"/>
      <c r="G126" s="267"/>
      <c r="H126" s="267"/>
      <c r="I126" s="267"/>
      <c r="J126" s="267"/>
      <c r="K126" s="267"/>
      <c r="L126" s="267"/>
      <c r="M126" s="267"/>
      <c r="N126" s="267"/>
      <c r="O126" s="267"/>
      <c r="P126" s="267"/>
      <c r="Q126" s="267"/>
      <c r="R126" s="267"/>
      <c r="S126" s="267"/>
      <c r="T126" s="267"/>
      <c r="U126" s="267"/>
    </row>
    <row r="127" spans="1:21" ht="78" x14ac:dyDescent="0.25">
      <c r="A127" s="75" t="s">
        <v>482</v>
      </c>
      <c r="B127" s="275" t="s">
        <v>1</v>
      </c>
      <c r="C127" s="275" t="s">
        <v>487</v>
      </c>
      <c r="D127" s="275" t="s">
        <v>813</v>
      </c>
      <c r="E127" s="275" t="s">
        <v>3</v>
      </c>
      <c r="F127" s="275" t="s">
        <v>141</v>
      </c>
      <c r="G127" s="275" t="s">
        <v>142</v>
      </c>
      <c r="H127" s="274"/>
      <c r="I127" s="288"/>
      <c r="J127" s="267"/>
      <c r="K127" s="267"/>
      <c r="L127" s="267"/>
      <c r="M127" s="267"/>
      <c r="N127" s="267"/>
      <c r="O127" s="267"/>
      <c r="P127" s="267"/>
      <c r="Q127" s="267"/>
      <c r="R127" s="267"/>
      <c r="S127" s="267"/>
      <c r="T127" s="267"/>
      <c r="U127" s="267"/>
    </row>
    <row r="128" spans="1:21" x14ac:dyDescent="0.25">
      <c r="A128" s="269" t="s">
        <v>4</v>
      </c>
      <c r="B128" s="15"/>
      <c r="C128" s="12" t="s">
        <v>5</v>
      </c>
      <c r="D128" s="12" t="s">
        <v>6</v>
      </c>
      <c r="E128" s="12" t="s">
        <v>11</v>
      </c>
      <c r="F128" s="12"/>
      <c r="G128" s="15"/>
      <c r="H128" s="274"/>
      <c r="I128" s="288"/>
      <c r="J128" s="267"/>
      <c r="K128" s="267"/>
      <c r="L128" s="267"/>
      <c r="M128" s="267"/>
      <c r="N128" s="267"/>
      <c r="O128" s="267"/>
      <c r="P128" s="267"/>
      <c r="Q128" s="267"/>
      <c r="R128" s="267"/>
      <c r="S128" s="267"/>
      <c r="T128" s="267"/>
      <c r="U128" s="267"/>
    </row>
    <row r="129" spans="1:21" x14ac:dyDescent="0.25">
      <c r="A129" s="303" t="s">
        <v>485</v>
      </c>
      <c r="B129" s="190">
        <f>SUM(C129+E129+F129+G129)</f>
        <v>160</v>
      </c>
      <c r="C129" s="187">
        <f>SUM(D129)</f>
        <v>116</v>
      </c>
      <c r="D129" s="188">
        <v>116</v>
      </c>
      <c r="E129" s="188">
        <v>2</v>
      </c>
      <c r="F129" s="188">
        <v>0</v>
      </c>
      <c r="G129" s="188">
        <v>42</v>
      </c>
      <c r="H129" s="274"/>
      <c r="I129" s="288"/>
      <c r="J129" s="267"/>
      <c r="K129" s="267"/>
      <c r="L129" s="267"/>
      <c r="M129" s="267"/>
      <c r="N129" s="267"/>
      <c r="O129" s="267"/>
      <c r="P129" s="267"/>
      <c r="Q129" s="267"/>
      <c r="R129" s="267"/>
      <c r="S129" s="267"/>
      <c r="T129" s="267"/>
      <c r="U129" s="267"/>
    </row>
    <row r="130" spans="1:21" x14ac:dyDescent="0.25">
      <c r="A130" s="303" t="s">
        <v>486</v>
      </c>
      <c r="B130" s="190">
        <f>SUM(C130+E130+F130+G130)</f>
        <v>144</v>
      </c>
      <c r="C130" s="187">
        <f>SUM(D130)</f>
        <v>99</v>
      </c>
      <c r="D130" s="188">
        <v>99</v>
      </c>
      <c r="E130" s="188">
        <v>0</v>
      </c>
      <c r="F130" s="188">
        <v>0</v>
      </c>
      <c r="G130" s="188">
        <v>45</v>
      </c>
      <c r="H130" s="274"/>
      <c r="I130" s="288"/>
      <c r="J130" s="267"/>
      <c r="K130" s="267"/>
      <c r="L130" s="267"/>
      <c r="M130" s="267"/>
      <c r="N130" s="267"/>
      <c r="O130" s="267"/>
      <c r="P130" s="267"/>
      <c r="Q130" s="267"/>
      <c r="R130" s="267"/>
      <c r="S130" s="267"/>
      <c r="T130" s="267"/>
      <c r="U130" s="267"/>
    </row>
    <row r="131" spans="1:21" x14ac:dyDescent="0.25">
      <c r="A131" s="304" t="s">
        <v>429</v>
      </c>
      <c r="B131" s="184">
        <f>SUM(C131+E131+F131+G131)</f>
        <v>304</v>
      </c>
      <c r="C131" s="184">
        <f>SUM(D131)</f>
        <v>215</v>
      </c>
      <c r="D131" s="185">
        <f>SUM(D129:D130)</f>
        <v>215</v>
      </c>
      <c r="E131" s="185">
        <f t="shared" ref="E131:G131" si="45">SUM(E129:E130)</f>
        <v>2</v>
      </c>
      <c r="F131" s="185">
        <f t="shared" si="45"/>
        <v>0</v>
      </c>
      <c r="G131" s="185">
        <f t="shared" si="45"/>
        <v>87</v>
      </c>
      <c r="H131" s="294"/>
      <c r="I131" s="267"/>
      <c r="J131" s="267"/>
      <c r="K131" s="267"/>
      <c r="L131" s="267"/>
      <c r="M131" s="267"/>
      <c r="N131" s="267"/>
      <c r="O131" s="267"/>
      <c r="P131" s="267"/>
      <c r="Q131" s="267"/>
      <c r="R131" s="267"/>
      <c r="S131" s="267"/>
      <c r="T131" s="267"/>
      <c r="U131" s="267"/>
    </row>
    <row r="132" spans="1:21" ht="4.5" customHeight="1" x14ac:dyDescent="0.25">
      <c r="A132" s="292"/>
      <c r="B132" s="293"/>
      <c r="C132" s="292"/>
      <c r="D132" s="294"/>
      <c r="E132" s="294"/>
      <c r="F132" s="294"/>
      <c r="G132" s="292"/>
      <c r="H132" s="301"/>
      <c r="I132" s="302"/>
      <c r="J132" s="267"/>
      <c r="K132" s="267"/>
      <c r="L132" s="267"/>
      <c r="M132" s="267"/>
      <c r="N132" s="267"/>
      <c r="O132" s="267"/>
      <c r="P132" s="267"/>
      <c r="Q132" s="267"/>
      <c r="R132" s="267"/>
      <c r="S132" s="267"/>
      <c r="T132" s="267"/>
      <c r="U132" s="267"/>
    </row>
    <row r="133" spans="1:21" x14ac:dyDescent="0.25">
      <c r="A133" s="265"/>
      <c r="B133" s="265"/>
      <c r="C133" s="266"/>
      <c r="D133" s="265"/>
      <c r="E133" s="265"/>
      <c r="F133" s="300"/>
      <c r="G133" s="265"/>
      <c r="H133" s="267"/>
      <c r="I133" s="267"/>
      <c r="J133" s="267"/>
      <c r="K133" s="267"/>
      <c r="L133" s="267"/>
      <c r="M133" s="267"/>
      <c r="N133" s="267"/>
      <c r="O133" s="267"/>
      <c r="P133" s="267"/>
      <c r="Q133" s="267"/>
      <c r="R133" s="267"/>
      <c r="S133" s="267"/>
      <c r="T133" s="267"/>
      <c r="U133" s="267"/>
    </row>
    <row r="134" spans="1:21" ht="71.25" x14ac:dyDescent="0.25">
      <c r="A134" s="98" t="s">
        <v>483</v>
      </c>
      <c r="B134" s="268" t="s">
        <v>1</v>
      </c>
      <c r="C134" s="268" t="s">
        <v>488</v>
      </c>
      <c r="D134" s="268" t="s">
        <v>814</v>
      </c>
      <c r="E134" s="298" t="s">
        <v>3</v>
      </c>
      <c r="F134" s="298" t="s">
        <v>141</v>
      </c>
      <c r="G134" s="268" t="s">
        <v>142</v>
      </c>
      <c r="H134" s="267"/>
      <c r="I134" s="267"/>
      <c r="J134" s="267"/>
      <c r="K134" s="267"/>
      <c r="L134" s="267"/>
      <c r="M134" s="267"/>
      <c r="N134" s="267"/>
      <c r="O134" s="267"/>
      <c r="P134" s="267"/>
      <c r="Q134" s="267"/>
      <c r="R134" s="267"/>
      <c r="S134" s="267"/>
      <c r="T134" s="267"/>
      <c r="U134" s="267"/>
    </row>
    <row r="135" spans="1:21" x14ac:dyDescent="0.25">
      <c r="A135" s="269" t="s">
        <v>4</v>
      </c>
      <c r="B135" s="15"/>
      <c r="C135" s="12" t="s">
        <v>5</v>
      </c>
      <c r="D135" s="12" t="s">
        <v>7</v>
      </c>
      <c r="E135" s="12" t="s">
        <v>11</v>
      </c>
      <c r="F135" s="12"/>
      <c r="G135" s="280"/>
      <c r="H135" s="267"/>
      <c r="I135" s="267"/>
      <c r="J135" s="267"/>
      <c r="K135" s="267"/>
      <c r="L135" s="267"/>
      <c r="M135" s="267"/>
      <c r="N135" s="267"/>
      <c r="O135" s="267"/>
      <c r="P135" s="267"/>
      <c r="Q135" s="267"/>
      <c r="R135" s="267"/>
      <c r="S135" s="267"/>
      <c r="T135" s="267"/>
      <c r="U135" s="267"/>
    </row>
    <row r="136" spans="1:21" x14ac:dyDescent="0.25">
      <c r="A136" s="270" t="s">
        <v>485</v>
      </c>
      <c r="B136" s="189">
        <f>SUM(C136+E136+F136+G136)</f>
        <v>160</v>
      </c>
      <c r="C136" s="197">
        <f>SUM(D136)</f>
        <v>120</v>
      </c>
      <c r="D136" s="188">
        <v>120</v>
      </c>
      <c r="E136" s="188">
        <v>0</v>
      </c>
      <c r="F136" s="188">
        <v>0</v>
      </c>
      <c r="G136" s="188">
        <v>40</v>
      </c>
      <c r="H136" s="267"/>
      <c r="I136" s="267"/>
      <c r="J136" s="267"/>
      <c r="K136" s="267"/>
      <c r="L136" s="267"/>
      <c r="M136" s="267"/>
      <c r="N136" s="267"/>
      <c r="O136" s="267"/>
      <c r="P136" s="267"/>
      <c r="Q136" s="267"/>
      <c r="R136" s="267"/>
      <c r="S136" s="267"/>
      <c r="T136" s="267"/>
      <c r="U136" s="267"/>
    </row>
    <row r="137" spans="1:21" s="65" customFormat="1" x14ac:dyDescent="0.25">
      <c r="A137" s="270" t="s">
        <v>486</v>
      </c>
      <c r="B137" s="189">
        <f t="shared" ref="B137:B138" si="46">SUM(C137+E137+F137+G137)</f>
        <v>144</v>
      </c>
      <c r="C137" s="197">
        <f>SUM(D137)</f>
        <v>118</v>
      </c>
      <c r="D137" s="188">
        <v>118</v>
      </c>
      <c r="E137" s="188">
        <v>0</v>
      </c>
      <c r="F137" s="188">
        <v>0</v>
      </c>
      <c r="G137" s="188">
        <v>26</v>
      </c>
      <c r="H137" s="267"/>
      <c r="I137" s="267"/>
      <c r="J137" s="267"/>
      <c r="K137" s="267"/>
      <c r="L137" s="267"/>
      <c r="M137" s="267"/>
      <c r="N137" s="267"/>
      <c r="O137" s="267"/>
      <c r="P137" s="267"/>
      <c r="Q137" s="267"/>
      <c r="R137" s="267"/>
      <c r="S137" s="267"/>
      <c r="T137" s="267"/>
      <c r="U137" s="267"/>
    </row>
    <row r="138" spans="1:21" ht="12.75" customHeight="1" x14ac:dyDescent="0.25">
      <c r="A138" s="271" t="s">
        <v>429</v>
      </c>
      <c r="B138" s="189">
        <f t="shared" si="46"/>
        <v>304</v>
      </c>
      <c r="C138" s="199">
        <f>SUM(D138)</f>
        <v>238</v>
      </c>
      <c r="D138" s="185">
        <f>SUM(D136:D137)</f>
        <v>238</v>
      </c>
      <c r="E138" s="185">
        <f t="shared" ref="E138:G138" si="47">SUM(E136:E137)</f>
        <v>0</v>
      </c>
      <c r="F138" s="185">
        <f t="shared" si="47"/>
        <v>0</v>
      </c>
      <c r="G138" s="185">
        <f t="shared" si="47"/>
        <v>66</v>
      </c>
      <c r="H138" s="267"/>
      <c r="I138" s="267"/>
      <c r="J138" s="267"/>
      <c r="K138" s="267"/>
      <c r="L138" s="267"/>
      <c r="M138" s="267"/>
      <c r="N138" s="267"/>
      <c r="O138" s="267"/>
      <c r="P138" s="267"/>
      <c r="Q138" s="267"/>
      <c r="R138" s="267"/>
      <c r="S138" s="267"/>
      <c r="T138" s="267"/>
      <c r="U138" s="267"/>
    </row>
    <row r="139" spans="1:21" ht="4.5" customHeight="1" x14ac:dyDescent="0.25">
      <c r="A139" s="267"/>
      <c r="B139" s="267"/>
      <c r="C139" s="267"/>
      <c r="D139" s="267"/>
      <c r="E139" s="267"/>
      <c r="F139" s="267"/>
      <c r="G139" s="267"/>
      <c r="H139" s="267"/>
      <c r="I139" s="267"/>
      <c r="J139" s="267"/>
      <c r="K139" s="267"/>
      <c r="L139" s="267"/>
      <c r="M139" s="267"/>
      <c r="N139" s="267"/>
      <c r="O139" s="267"/>
      <c r="P139" s="267"/>
      <c r="Q139" s="267"/>
      <c r="R139" s="267"/>
      <c r="S139" s="267"/>
      <c r="T139" s="267"/>
      <c r="U139" s="267"/>
    </row>
    <row r="140" spans="1:21" ht="107.25" x14ac:dyDescent="0.25">
      <c r="A140" s="75" t="s">
        <v>489</v>
      </c>
      <c r="B140" s="275" t="s">
        <v>1</v>
      </c>
      <c r="C140" s="275" t="s">
        <v>490</v>
      </c>
      <c r="D140" s="275" t="s">
        <v>815</v>
      </c>
      <c r="E140" s="275" t="s">
        <v>3</v>
      </c>
      <c r="F140" s="275" t="s">
        <v>141</v>
      </c>
      <c r="G140" s="275" t="s">
        <v>142</v>
      </c>
      <c r="H140" s="267"/>
      <c r="I140" s="267"/>
      <c r="J140" s="267"/>
      <c r="K140" s="267"/>
      <c r="L140" s="267"/>
      <c r="M140" s="267"/>
      <c r="N140" s="267"/>
      <c r="O140" s="267"/>
      <c r="P140" s="267"/>
      <c r="Q140" s="267"/>
      <c r="R140" s="267"/>
      <c r="S140" s="267"/>
      <c r="T140" s="267"/>
      <c r="U140" s="267"/>
    </row>
    <row r="141" spans="1:21" x14ac:dyDescent="0.25">
      <c r="A141" s="269" t="s">
        <v>4</v>
      </c>
      <c r="B141" s="15"/>
      <c r="C141" s="12" t="s">
        <v>5</v>
      </c>
      <c r="D141" s="12" t="s">
        <v>7</v>
      </c>
      <c r="E141" s="12" t="s">
        <v>11</v>
      </c>
      <c r="F141" s="12"/>
      <c r="G141" s="277"/>
      <c r="H141" s="267"/>
      <c r="I141" s="267"/>
      <c r="J141" s="267"/>
      <c r="K141" s="267"/>
      <c r="L141" s="267"/>
      <c r="M141" s="267"/>
      <c r="N141" s="267"/>
      <c r="O141" s="267"/>
      <c r="P141" s="267"/>
      <c r="Q141" s="267"/>
      <c r="R141" s="267"/>
      <c r="S141" s="267"/>
      <c r="T141" s="267"/>
      <c r="U141" s="267"/>
    </row>
    <row r="142" spans="1:21" x14ac:dyDescent="0.25">
      <c r="A142" s="270" t="s">
        <v>485</v>
      </c>
      <c r="B142" s="189">
        <f>SUM(C142+E142+F142+G142)</f>
        <v>160</v>
      </c>
      <c r="C142" s="187">
        <f>SUM(D142)</f>
        <v>116</v>
      </c>
      <c r="D142" s="188">
        <v>116</v>
      </c>
      <c r="E142" s="188">
        <v>2</v>
      </c>
      <c r="F142" s="188">
        <v>0</v>
      </c>
      <c r="G142" s="188">
        <v>42</v>
      </c>
      <c r="H142" s="267"/>
      <c r="I142" s="267"/>
      <c r="J142" s="267"/>
      <c r="K142" s="267"/>
      <c r="L142" s="267"/>
      <c r="M142" s="267"/>
      <c r="N142" s="267"/>
      <c r="O142" s="267"/>
      <c r="P142" s="267"/>
      <c r="Q142" s="267"/>
      <c r="R142" s="267"/>
      <c r="S142" s="267"/>
      <c r="T142" s="267"/>
      <c r="U142" s="267"/>
    </row>
    <row r="143" spans="1:21" s="65" customFormat="1" x14ac:dyDescent="0.25">
      <c r="A143" s="270" t="s">
        <v>486</v>
      </c>
      <c r="B143" s="189">
        <f>SUM(C143+E143+F143+G143)</f>
        <v>144</v>
      </c>
      <c r="C143" s="187">
        <f>SUM(D143)</f>
        <v>115</v>
      </c>
      <c r="D143" s="188">
        <v>115</v>
      </c>
      <c r="E143" s="188">
        <v>0</v>
      </c>
      <c r="F143" s="188">
        <v>0</v>
      </c>
      <c r="G143" s="188">
        <v>29</v>
      </c>
      <c r="H143" s="267"/>
      <c r="I143" s="267"/>
      <c r="J143" s="267"/>
      <c r="K143" s="267"/>
      <c r="L143" s="267"/>
      <c r="M143" s="267"/>
      <c r="N143" s="267"/>
      <c r="O143" s="267"/>
      <c r="P143" s="267"/>
      <c r="Q143" s="267"/>
      <c r="R143" s="267"/>
      <c r="S143" s="267"/>
      <c r="T143" s="267"/>
      <c r="U143" s="267"/>
    </row>
    <row r="144" spans="1:21" ht="13.5" customHeight="1" x14ac:dyDescent="0.25">
      <c r="A144" s="271" t="s">
        <v>429</v>
      </c>
      <c r="B144" s="194">
        <f>SUM(C144+E144+F144+G144)</f>
        <v>304</v>
      </c>
      <c r="C144" s="194">
        <f>SUM(D144)</f>
        <v>231</v>
      </c>
      <c r="D144" s="185">
        <f>SUM(D142:D143)</f>
        <v>231</v>
      </c>
      <c r="E144" s="185">
        <f t="shared" ref="E144:G144" si="48">SUM(E142:E143)</f>
        <v>2</v>
      </c>
      <c r="F144" s="185">
        <f t="shared" si="48"/>
        <v>0</v>
      </c>
      <c r="G144" s="185">
        <f t="shared" si="48"/>
        <v>71</v>
      </c>
      <c r="H144" s="267"/>
      <c r="I144" s="267"/>
      <c r="J144" s="267"/>
      <c r="K144" s="267"/>
      <c r="L144" s="267"/>
      <c r="M144" s="267"/>
      <c r="N144" s="267"/>
      <c r="O144" s="267"/>
      <c r="P144" s="267"/>
      <c r="Q144" s="267"/>
      <c r="R144" s="267"/>
      <c r="S144" s="267"/>
      <c r="T144" s="267"/>
      <c r="U144" s="267"/>
    </row>
    <row r="145" spans="1:21" ht="4.5" customHeight="1" x14ac:dyDescent="0.25">
      <c r="A145" s="267"/>
      <c r="B145" s="267"/>
      <c r="C145" s="267"/>
      <c r="D145" s="267"/>
      <c r="E145" s="267"/>
      <c r="F145" s="267"/>
      <c r="G145" s="267"/>
      <c r="H145" s="267"/>
      <c r="I145" s="267"/>
      <c r="J145" s="267"/>
      <c r="K145" s="267"/>
      <c r="L145" s="267"/>
      <c r="M145" s="267"/>
      <c r="N145" s="267"/>
      <c r="O145" s="267"/>
      <c r="P145" s="267"/>
      <c r="Q145" s="267"/>
      <c r="R145" s="267"/>
      <c r="S145" s="267"/>
      <c r="T145" s="267"/>
      <c r="U145" s="267"/>
    </row>
    <row r="146" spans="1:21" ht="97.5" x14ac:dyDescent="0.25">
      <c r="A146" s="75" t="s">
        <v>484</v>
      </c>
      <c r="B146" s="275" t="s">
        <v>1</v>
      </c>
      <c r="C146" s="275" t="s">
        <v>491</v>
      </c>
      <c r="D146" s="275" t="s">
        <v>816</v>
      </c>
      <c r="E146" s="275" t="s">
        <v>492</v>
      </c>
      <c r="F146" s="275" t="s">
        <v>817</v>
      </c>
      <c r="G146" s="275" t="s">
        <v>3</v>
      </c>
      <c r="H146" s="275" t="s">
        <v>141</v>
      </c>
      <c r="I146" s="275" t="s">
        <v>142</v>
      </c>
      <c r="J146" s="267"/>
      <c r="K146" s="267"/>
      <c r="L146" s="267"/>
      <c r="M146" s="267"/>
      <c r="N146" s="267"/>
      <c r="O146" s="267"/>
      <c r="P146" s="267"/>
      <c r="Q146" s="267"/>
      <c r="R146" s="267"/>
      <c r="S146" s="267"/>
      <c r="T146" s="267"/>
      <c r="U146" s="276"/>
    </row>
    <row r="147" spans="1:21" x14ac:dyDescent="0.25">
      <c r="A147" s="269" t="s">
        <v>439</v>
      </c>
      <c r="B147" s="15"/>
      <c r="C147" s="12" t="s">
        <v>5</v>
      </c>
      <c r="D147" s="12" t="s">
        <v>6</v>
      </c>
      <c r="E147" s="12" t="s">
        <v>5</v>
      </c>
      <c r="F147" s="12" t="s">
        <v>7</v>
      </c>
      <c r="G147" s="12" t="s">
        <v>11</v>
      </c>
      <c r="H147" s="12"/>
      <c r="I147" s="277"/>
      <c r="J147" s="267"/>
      <c r="K147" s="267"/>
      <c r="L147" s="267"/>
      <c r="M147" s="267"/>
      <c r="N147" s="267"/>
      <c r="O147" s="267"/>
      <c r="P147" s="267"/>
      <c r="Q147" s="267"/>
      <c r="R147" s="267"/>
      <c r="S147" s="267"/>
      <c r="T147" s="267"/>
      <c r="U147" s="267"/>
    </row>
    <row r="148" spans="1:21" x14ac:dyDescent="0.25">
      <c r="A148" s="208" t="s">
        <v>485</v>
      </c>
      <c r="B148" s="194">
        <f>SUM(C148+E148+G148+H148+I148)</f>
        <v>320</v>
      </c>
      <c r="C148" s="196">
        <f>SUM(D148)</f>
        <v>98</v>
      </c>
      <c r="D148" s="193">
        <v>98</v>
      </c>
      <c r="E148" s="202">
        <f>SUM(F148)</f>
        <v>100</v>
      </c>
      <c r="F148" s="193">
        <v>100</v>
      </c>
      <c r="G148" s="193">
        <v>1</v>
      </c>
      <c r="H148" s="193">
        <v>0</v>
      </c>
      <c r="I148" s="193">
        <v>121</v>
      </c>
      <c r="J148" s="267"/>
      <c r="K148" s="267"/>
      <c r="L148" s="267"/>
      <c r="M148" s="267"/>
      <c r="N148" s="267"/>
      <c r="O148" s="267"/>
      <c r="P148" s="267"/>
      <c r="Q148" s="267"/>
      <c r="R148" s="267"/>
      <c r="S148" s="267"/>
      <c r="T148" s="267"/>
      <c r="U148" s="267"/>
    </row>
    <row r="149" spans="1:21" x14ac:dyDescent="0.25">
      <c r="A149" s="208" t="s">
        <v>486</v>
      </c>
      <c r="B149" s="194">
        <f>SUM(C149+E149+G149+H149+I149)</f>
        <v>288</v>
      </c>
      <c r="C149" s="196">
        <f>SUM(D149)</f>
        <v>81</v>
      </c>
      <c r="D149" s="193">
        <v>81</v>
      </c>
      <c r="E149" s="202">
        <f t="shared" ref="E149:E150" si="49">SUM(F149)</f>
        <v>96</v>
      </c>
      <c r="F149" s="193">
        <v>96</v>
      </c>
      <c r="G149" s="193">
        <v>0</v>
      </c>
      <c r="H149" s="193">
        <v>0</v>
      </c>
      <c r="I149" s="193">
        <v>111</v>
      </c>
      <c r="J149" s="267"/>
      <c r="K149" s="267"/>
      <c r="L149" s="267"/>
      <c r="M149" s="267"/>
      <c r="N149" s="267"/>
      <c r="O149" s="267"/>
      <c r="P149" s="267"/>
      <c r="Q149" s="267"/>
      <c r="R149" s="267"/>
      <c r="S149" s="267"/>
      <c r="T149" s="267"/>
      <c r="U149" s="267"/>
    </row>
    <row r="150" spans="1:21" x14ac:dyDescent="0.25">
      <c r="A150" s="208" t="s">
        <v>429</v>
      </c>
      <c r="B150" s="194">
        <f>SUM(C150+E150+G150+H150+I150)</f>
        <v>608</v>
      </c>
      <c r="C150" s="194">
        <f>SUM(D150)</f>
        <v>179</v>
      </c>
      <c r="D150" s="207">
        <f>SUM(D148:D149)</f>
        <v>179</v>
      </c>
      <c r="E150" s="200">
        <f t="shared" si="49"/>
        <v>196</v>
      </c>
      <c r="F150" s="207">
        <f t="shared" ref="F150:I150" si="50">SUM(F148:F149)</f>
        <v>196</v>
      </c>
      <c r="G150" s="207">
        <f t="shared" si="50"/>
        <v>1</v>
      </c>
      <c r="H150" s="207">
        <f t="shared" si="50"/>
        <v>0</v>
      </c>
      <c r="I150" s="207">
        <f t="shared" si="50"/>
        <v>232</v>
      </c>
      <c r="J150" s="267"/>
      <c r="K150" s="267"/>
      <c r="L150" s="267"/>
      <c r="M150" s="267"/>
      <c r="N150" s="267"/>
      <c r="O150" s="267"/>
      <c r="P150" s="267"/>
      <c r="Q150" s="267"/>
      <c r="R150" s="267"/>
      <c r="S150" s="267"/>
      <c r="T150" s="267"/>
      <c r="U150" s="267"/>
    </row>
    <row r="151" spans="1:21" ht="3.75" customHeight="1" x14ac:dyDescent="0.25"/>
    <row r="152" spans="1:21" hidden="1" x14ac:dyDescent="0.25"/>
    <row r="153" spans="1:21" ht="84" x14ac:dyDescent="0.25">
      <c r="A153" s="75" t="s">
        <v>493</v>
      </c>
      <c r="B153" s="73" t="s">
        <v>1</v>
      </c>
      <c r="C153" s="73" t="s">
        <v>499</v>
      </c>
      <c r="D153" s="73" t="s">
        <v>818</v>
      </c>
      <c r="E153" s="73" t="s">
        <v>3</v>
      </c>
      <c r="F153" s="73" t="s">
        <v>141</v>
      </c>
      <c r="G153" s="73" t="s">
        <v>142</v>
      </c>
    </row>
    <row r="154" spans="1:21" x14ac:dyDescent="0.25">
      <c r="A154" s="76" t="s">
        <v>4</v>
      </c>
      <c r="B154" s="74"/>
      <c r="C154" s="96" t="s">
        <v>5</v>
      </c>
      <c r="D154" s="96" t="s">
        <v>7</v>
      </c>
      <c r="E154" s="96" t="s">
        <v>11</v>
      </c>
      <c r="F154" s="96"/>
      <c r="G154" s="74"/>
    </row>
    <row r="155" spans="1:21" x14ac:dyDescent="0.25">
      <c r="A155" s="270" t="s">
        <v>494</v>
      </c>
      <c r="B155" s="189">
        <f>SUM(C155+E155+F155+G155)</f>
        <v>332</v>
      </c>
      <c r="C155" s="187">
        <f>SUM(D155)</f>
        <v>272</v>
      </c>
      <c r="D155" s="278">
        <v>272</v>
      </c>
      <c r="E155" s="188">
        <v>0</v>
      </c>
      <c r="F155" s="188">
        <v>0</v>
      </c>
      <c r="G155" s="188">
        <v>60</v>
      </c>
    </row>
    <row r="156" spans="1:21" x14ac:dyDescent="0.25">
      <c r="A156" s="270" t="s">
        <v>495</v>
      </c>
      <c r="B156" s="189">
        <f>SUM(C156+E156+F156+G156)</f>
        <v>325</v>
      </c>
      <c r="C156" s="187">
        <f>SUM(D156)</f>
        <v>262</v>
      </c>
      <c r="D156" s="278">
        <v>262</v>
      </c>
      <c r="E156" s="188">
        <v>1</v>
      </c>
      <c r="F156" s="188">
        <v>0</v>
      </c>
      <c r="G156" s="188">
        <v>62</v>
      </c>
    </row>
    <row r="157" spans="1:21" x14ac:dyDescent="0.25">
      <c r="A157" s="270" t="s">
        <v>313</v>
      </c>
      <c r="B157" s="189">
        <f>SUM(C157+E157+F157+G157)</f>
        <v>112</v>
      </c>
      <c r="C157" s="187">
        <f>SUM(D157)</f>
        <v>91</v>
      </c>
      <c r="D157" s="278">
        <v>91</v>
      </c>
      <c r="E157" s="188">
        <v>0</v>
      </c>
      <c r="F157" s="188">
        <v>0</v>
      </c>
      <c r="G157" s="188">
        <v>21</v>
      </c>
    </row>
    <row r="158" spans="1:21" x14ac:dyDescent="0.25">
      <c r="A158" s="270" t="s">
        <v>496</v>
      </c>
      <c r="B158" s="189">
        <f>SUM(C158+E158+F158+G158)</f>
        <v>368</v>
      </c>
      <c r="C158" s="187">
        <f>SUM(D158)</f>
        <v>297</v>
      </c>
      <c r="D158" s="278">
        <v>297</v>
      </c>
      <c r="E158" s="188">
        <v>1</v>
      </c>
      <c r="F158" s="188">
        <v>0</v>
      </c>
      <c r="G158" s="188">
        <v>70</v>
      </c>
    </row>
    <row r="159" spans="1:21" x14ac:dyDescent="0.25">
      <c r="A159" s="271" t="s">
        <v>429</v>
      </c>
      <c r="B159" s="184">
        <f>SUM(C159+E159+F159+G159)</f>
        <v>1137</v>
      </c>
      <c r="C159" s="184">
        <f>SUM(D159)</f>
        <v>922</v>
      </c>
      <c r="D159" s="185">
        <f>SUM(D155:D158)</f>
        <v>922</v>
      </c>
      <c r="E159" s="185">
        <f t="shared" ref="E159:G159" si="51">SUM(E155:E158)</f>
        <v>2</v>
      </c>
      <c r="F159" s="185">
        <f t="shared" si="51"/>
        <v>0</v>
      </c>
      <c r="G159" s="185">
        <f t="shared" si="51"/>
        <v>213</v>
      </c>
    </row>
    <row r="160" spans="1:21" ht="4.5" customHeight="1" x14ac:dyDescent="0.25"/>
    <row r="161" spans="1:21" ht="98.25" x14ac:dyDescent="0.25">
      <c r="A161" s="75" t="s">
        <v>497</v>
      </c>
      <c r="B161" s="275" t="s">
        <v>1</v>
      </c>
      <c r="C161" s="275" t="s">
        <v>500</v>
      </c>
      <c r="D161" s="275" t="s">
        <v>819</v>
      </c>
      <c r="E161" s="275" t="s">
        <v>3</v>
      </c>
      <c r="F161" s="275" t="s">
        <v>141</v>
      </c>
      <c r="G161" s="275" t="s">
        <v>142</v>
      </c>
      <c r="H161" s="267"/>
      <c r="I161" s="267"/>
      <c r="J161" s="267"/>
      <c r="K161" s="267"/>
      <c r="L161" s="267"/>
      <c r="M161" s="267"/>
      <c r="N161" s="267"/>
      <c r="O161" s="267"/>
      <c r="P161" s="267"/>
      <c r="Q161" s="267"/>
      <c r="R161" s="267"/>
      <c r="S161" s="267"/>
      <c r="T161" s="267"/>
      <c r="U161" s="267"/>
    </row>
    <row r="162" spans="1:21" x14ac:dyDescent="0.25">
      <c r="A162" s="269" t="s">
        <v>4</v>
      </c>
      <c r="B162" s="15"/>
      <c r="C162" s="12" t="s">
        <v>5</v>
      </c>
      <c r="D162" s="12" t="s">
        <v>7</v>
      </c>
      <c r="E162" s="12" t="s">
        <v>11</v>
      </c>
      <c r="F162" s="12"/>
      <c r="G162" s="277"/>
      <c r="H162" s="267"/>
      <c r="I162" s="267"/>
      <c r="J162" s="267"/>
      <c r="K162" s="267"/>
      <c r="L162" s="267"/>
      <c r="M162" s="267"/>
      <c r="N162" s="267"/>
      <c r="O162" s="267"/>
      <c r="P162" s="267"/>
      <c r="Q162" s="267"/>
      <c r="R162" s="267"/>
      <c r="S162" s="267"/>
      <c r="T162" s="267"/>
      <c r="U162" s="267"/>
    </row>
    <row r="163" spans="1:21" x14ac:dyDescent="0.25">
      <c r="A163" s="270" t="s">
        <v>494</v>
      </c>
      <c r="B163" s="189">
        <f>SUM(C163+E163+F163+G163)</f>
        <v>332</v>
      </c>
      <c r="C163" s="187">
        <f>SUM(D163)</f>
        <v>277</v>
      </c>
      <c r="D163" s="188">
        <v>277</v>
      </c>
      <c r="E163" s="188">
        <v>0</v>
      </c>
      <c r="F163" s="188">
        <v>0</v>
      </c>
      <c r="G163" s="188">
        <v>55</v>
      </c>
      <c r="H163" s="267"/>
      <c r="I163" s="267"/>
      <c r="J163" s="267"/>
      <c r="K163" s="267"/>
      <c r="L163" s="267"/>
      <c r="M163" s="267"/>
      <c r="N163" s="267"/>
      <c r="O163" s="267"/>
      <c r="P163" s="267"/>
      <c r="Q163" s="267"/>
      <c r="R163" s="267"/>
      <c r="S163" s="267"/>
      <c r="T163" s="267"/>
      <c r="U163" s="267"/>
    </row>
    <row r="164" spans="1:21" x14ac:dyDescent="0.25">
      <c r="A164" s="270" t="s">
        <v>495</v>
      </c>
      <c r="B164" s="189">
        <f>SUM(C164+E164+F164+G164)</f>
        <v>325</v>
      </c>
      <c r="C164" s="187">
        <f>SUM(D164)</f>
        <v>265</v>
      </c>
      <c r="D164" s="188">
        <v>265</v>
      </c>
      <c r="E164" s="188">
        <v>0</v>
      </c>
      <c r="F164" s="188">
        <v>0</v>
      </c>
      <c r="G164" s="188">
        <v>60</v>
      </c>
      <c r="H164" s="267"/>
      <c r="I164" s="267"/>
      <c r="J164" s="267"/>
      <c r="K164" s="267"/>
      <c r="L164" s="267"/>
      <c r="M164" s="267"/>
      <c r="N164" s="267"/>
      <c r="O164" s="267"/>
      <c r="P164" s="267"/>
      <c r="Q164" s="267"/>
      <c r="R164" s="267"/>
      <c r="S164" s="267"/>
      <c r="T164" s="267"/>
      <c r="U164" s="267"/>
    </row>
    <row r="165" spans="1:21" x14ac:dyDescent="0.25">
      <c r="A165" s="270" t="s">
        <v>313</v>
      </c>
      <c r="B165" s="189">
        <f>SUM(C165+E165+F165+G165)</f>
        <v>112</v>
      </c>
      <c r="C165" s="187">
        <f>SUM(D165)</f>
        <v>89</v>
      </c>
      <c r="D165" s="188">
        <v>89</v>
      </c>
      <c r="E165" s="188">
        <v>0</v>
      </c>
      <c r="F165" s="188">
        <v>0</v>
      </c>
      <c r="G165" s="188">
        <v>23</v>
      </c>
      <c r="H165" s="267"/>
      <c r="I165" s="267"/>
      <c r="J165" s="267"/>
      <c r="K165" s="267"/>
      <c r="L165" s="267"/>
      <c r="M165" s="267"/>
      <c r="N165" s="267"/>
      <c r="O165" s="267"/>
      <c r="P165" s="267"/>
      <c r="Q165" s="267"/>
      <c r="R165" s="267"/>
      <c r="S165" s="267"/>
      <c r="T165" s="267"/>
      <c r="U165" s="267"/>
    </row>
    <row r="166" spans="1:21" x14ac:dyDescent="0.25">
      <c r="A166" s="270" t="s">
        <v>496</v>
      </c>
      <c r="B166" s="189">
        <f>SUM(C166+E166+F166+G166)</f>
        <v>368</v>
      </c>
      <c r="C166" s="187">
        <f>SUM(D166)</f>
        <v>301</v>
      </c>
      <c r="D166" s="188">
        <v>301</v>
      </c>
      <c r="E166" s="188">
        <v>0</v>
      </c>
      <c r="F166" s="188">
        <v>0</v>
      </c>
      <c r="G166" s="188">
        <v>67</v>
      </c>
      <c r="H166" s="267"/>
      <c r="I166" s="267"/>
      <c r="J166" s="267"/>
      <c r="K166" s="267"/>
      <c r="L166" s="267"/>
      <c r="M166" s="267"/>
      <c r="N166" s="267"/>
      <c r="O166" s="267"/>
      <c r="P166" s="267"/>
      <c r="Q166" s="267"/>
      <c r="R166" s="267"/>
      <c r="S166" s="267"/>
      <c r="T166" s="267"/>
      <c r="U166" s="267"/>
    </row>
    <row r="167" spans="1:21" ht="15.75" customHeight="1" x14ac:dyDescent="0.25">
      <c r="A167" s="271" t="s">
        <v>429</v>
      </c>
      <c r="B167" s="194">
        <f>SUM(C167+E167+F167+G167)</f>
        <v>1137</v>
      </c>
      <c r="C167" s="194">
        <f>SUM(D167)</f>
        <v>932</v>
      </c>
      <c r="D167" s="185">
        <f>SUM(D163:D166)</f>
        <v>932</v>
      </c>
      <c r="E167" s="185">
        <f t="shared" ref="E167:G167" si="52">SUM(E163:E166)</f>
        <v>0</v>
      </c>
      <c r="F167" s="185">
        <f t="shared" si="52"/>
        <v>0</v>
      </c>
      <c r="G167" s="185">
        <f t="shared" si="52"/>
        <v>205</v>
      </c>
      <c r="H167" s="267"/>
      <c r="I167" s="267"/>
      <c r="J167" s="267"/>
      <c r="K167" s="267"/>
      <c r="L167" s="267"/>
      <c r="M167" s="267"/>
      <c r="N167" s="267"/>
      <c r="O167" s="267"/>
      <c r="P167" s="267"/>
      <c r="Q167" s="267"/>
      <c r="R167" s="267"/>
      <c r="S167" s="267"/>
      <c r="T167" s="267"/>
      <c r="U167" s="267"/>
    </row>
    <row r="168" spans="1:21" ht="3.75" customHeight="1" x14ac:dyDescent="0.25">
      <c r="A168" s="267"/>
      <c r="B168" s="267"/>
      <c r="C168" s="267"/>
      <c r="D168" s="267"/>
      <c r="E168" s="267"/>
      <c r="F168" s="267"/>
      <c r="G168" s="267"/>
      <c r="H168" s="267"/>
      <c r="I168" s="267"/>
      <c r="J168" s="267"/>
      <c r="K168" s="267"/>
      <c r="L168" s="267"/>
      <c r="M168" s="267"/>
      <c r="N168" s="267"/>
      <c r="O168" s="267"/>
      <c r="P168" s="267"/>
      <c r="Q168" s="267"/>
      <c r="R168" s="267"/>
      <c r="S168" s="267"/>
      <c r="T168" s="267"/>
      <c r="U168" s="267"/>
    </row>
    <row r="169" spans="1:21" ht="81" x14ac:dyDescent="0.25">
      <c r="A169" s="321" t="s">
        <v>498</v>
      </c>
      <c r="B169" s="275" t="s">
        <v>1</v>
      </c>
      <c r="C169" s="275" t="s">
        <v>501</v>
      </c>
      <c r="D169" s="275" t="s">
        <v>820</v>
      </c>
      <c r="E169" s="275" t="s">
        <v>502</v>
      </c>
      <c r="F169" s="275" t="s">
        <v>821</v>
      </c>
      <c r="G169" s="275" t="s">
        <v>3</v>
      </c>
      <c r="H169" s="275" t="s">
        <v>141</v>
      </c>
      <c r="I169" s="275" t="s">
        <v>142</v>
      </c>
      <c r="J169" s="267"/>
      <c r="K169" s="267"/>
      <c r="L169" s="267"/>
      <c r="M169" s="267"/>
      <c r="N169" s="267"/>
      <c r="O169" s="267"/>
      <c r="P169" s="267"/>
      <c r="Q169" s="267"/>
      <c r="R169" s="267"/>
      <c r="S169" s="267"/>
      <c r="T169" s="267"/>
      <c r="U169" s="267"/>
    </row>
    <row r="170" spans="1:21" x14ac:dyDescent="0.25">
      <c r="A170" s="269" t="s">
        <v>439</v>
      </c>
      <c r="B170" s="15"/>
      <c r="C170" s="12" t="s">
        <v>5</v>
      </c>
      <c r="D170" s="12" t="s">
        <v>7</v>
      </c>
      <c r="E170" s="12" t="s">
        <v>5</v>
      </c>
      <c r="F170" s="12" t="s">
        <v>7</v>
      </c>
      <c r="G170" s="12" t="s">
        <v>11</v>
      </c>
      <c r="H170" s="12"/>
      <c r="I170" s="277"/>
      <c r="J170" s="267"/>
      <c r="K170" s="267"/>
      <c r="L170" s="267"/>
      <c r="M170" s="267"/>
      <c r="N170" s="267"/>
      <c r="O170" s="267"/>
      <c r="P170" s="267"/>
      <c r="Q170" s="267"/>
      <c r="R170" s="267"/>
      <c r="S170" s="267"/>
      <c r="T170" s="267"/>
      <c r="U170" s="267"/>
    </row>
    <row r="171" spans="1:21" x14ac:dyDescent="0.25">
      <c r="A171" s="270" t="s">
        <v>494</v>
      </c>
      <c r="B171" s="189">
        <f>SUM(C171+E171+G171+H171+I171)</f>
        <v>664</v>
      </c>
      <c r="C171" s="187">
        <f>SUM(D171)</f>
        <v>264</v>
      </c>
      <c r="D171" s="278">
        <v>264</v>
      </c>
      <c r="E171" s="202">
        <f>SUM(F171)</f>
        <v>261</v>
      </c>
      <c r="F171" s="278">
        <v>261</v>
      </c>
      <c r="G171" s="188">
        <v>0</v>
      </c>
      <c r="H171" s="188">
        <v>0</v>
      </c>
      <c r="I171" s="278">
        <v>139</v>
      </c>
      <c r="J171" s="267"/>
      <c r="K171" s="267"/>
      <c r="L171" s="279"/>
      <c r="M171" s="267"/>
      <c r="N171" s="267"/>
      <c r="O171" s="267"/>
      <c r="P171" s="267"/>
      <c r="Q171" s="267"/>
      <c r="R171" s="267"/>
      <c r="S171" s="267"/>
      <c r="T171" s="267"/>
      <c r="U171" s="267"/>
    </row>
    <row r="172" spans="1:21" x14ac:dyDescent="0.25">
      <c r="A172" s="270" t="s">
        <v>495</v>
      </c>
      <c r="B172" s="189">
        <f>SUM(C172+E172+G172+H172+I172)</f>
        <v>650</v>
      </c>
      <c r="C172" s="187">
        <f t="shared" ref="C172:C175" si="53">SUM(D172)</f>
        <v>254</v>
      </c>
      <c r="D172" s="278">
        <v>254</v>
      </c>
      <c r="E172" s="202">
        <f t="shared" ref="E172:E175" si="54">SUM(F172)</f>
        <v>251</v>
      </c>
      <c r="F172" s="278">
        <v>251</v>
      </c>
      <c r="G172" s="188">
        <v>2</v>
      </c>
      <c r="H172" s="188">
        <v>0</v>
      </c>
      <c r="I172" s="278">
        <v>143</v>
      </c>
      <c r="J172" s="267"/>
      <c r="K172" s="267"/>
      <c r="L172" s="279"/>
      <c r="M172" s="267"/>
      <c r="N172" s="267"/>
      <c r="O172" s="267"/>
      <c r="P172" s="267"/>
      <c r="Q172" s="267"/>
      <c r="R172" s="267"/>
      <c r="S172" s="267"/>
      <c r="T172" s="267"/>
      <c r="U172" s="267"/>
    </row>
    <row r="173" spans="1:21" s="71" customFormat="1" x14ac:dyDescent="0.25">
      <c r="A173" s="270" t="s">
        <v>313</v>
      </c>
      <c r="B173" s="189">
        <f>SUM(C173+E173+G173+H173+I173)</f>
        <v>224</v>
      </c>
      <c r="C173" s="187">
        <f t="shared" si="53"/>
        <v>91</v>
      </c>
      <c r="D173" s="278">
        <v>91</v>
      </c>
      <c r="E173" s="202">
        <f t="shared" si="54"/>
        <v>83</v>
      </c>
      <c r="F173" s="278">
        <v>83</v>
      </c>
      <c r="G173" s="188">
        <v>0</v>
      </c>
      <c r="H173" s="188">
        <v>0</v>
      </c>
      <c r="I173" s="278">
        <v>50</v>
      </c>
      <c r="J173" s="267"/>
      <c r="K173" s="267"/>
      <c r="L173" s="279"/>
      <c r="M173" s="267"/>
      <c r="N173" s="267"/>
      <c r="O173" s="267"/>
      <c r="P173" s="267"/>
      <c r="Q173" s="267"/>
      <c r="R173" s="267"/>
      <c r="S173" s="267"/>
      <c r="T173" s="267"/>
      <c r="U173" s="267"/>
    </row>
    <row r="174" spans="1:21" x14ac:dyDescent="0.25">
      <c r="A174" s="270" t="s">
        <v>496</v>
      </c>
      <c r="B174" s="189">
        <f>SUM(C174+E174+G174+H174+I174)</f>
        <v>736</v>
      </c>
      <c r="C174" s="187">
        <f t="shared" si="53"/>
        <v>288</v>
      </c>
      <c r="D174" s="278">
        <v>288</v>
      </c>
      <c r="E174" s="202">
        <f t="shared" si="54"/>
        <v>285</v>
      </c>
      <c r="F174" s="278">
        <v>285</v>
      </c>
      <c r="G174" s="188">
        <v>0</v>
      </c>
      <c r="H174" s="188">
        <v>0</v>
      </c>
      <c r="I174" s="278">
        <v>163</v>
      </c>
      <c r="J174" s="267"/>
      <c r="K174" s="267"/>
      <c r="L174" s="279"/>
      <c r="M174" s="267"/>
      <c r="N174" s="267"/>
      <c r="O174" s="267"/>
      <c r="P174" s="267"/>
      <c r="Q174" s="267"/>
      <c r="R174" s="267"/>
      <c r="S174" s="267"/>
      <c r="T174" s="267"/>
      <c r="U174" s="267"/>
    </row>
    <row r="175" spans="1:21" x14ac:dyDescent="0.25">
      <c r="A175" s="271" t="s">
        <v>429</v>
      </c>
      <c r="B175" s="194">
        <f>SUM(C175+E175+G175+H175+I175)</f>
        <v>2274</v>
      </c>
      <c r="C175" s="194">
        <f t="shared" si="53"/>
        <v>897</v>
      </c>
      <c r="D175" s="185">
        <f>SUM(D171:D174)</f>
        <v>897</v>
      </c>
      <c r="E175" s="200">
        <f t="shared" si="54"/>
        <v>880</v>
      </c>
      <c r="F175" s="185">
        <f t="shared" ref="F175:I175" si="55">SUM(F171:F174)</f>
        <v>880</v>
      </c>
      <c r="G175" s="185">
        <f t="shared" si="55"/>
        <v>2</v>
      </c>
      <c r="H175" s="185">
        <f t="shared" si="55"/>
        <v>0</v>
      </c>
      <c r="I175" s="185">
        <f t="shared" si="55"/>
        <v>495</v>
      </c>
      <c r="J175" s="267"/>
      <c r="K175" s="267"/>
      <c r="L175" s="267"/>
      <c r="M175" s="267"/>
      <c r="N175" s="267"/>
      <c r="O175" s="267"/>
      <c r="P175" s="267"/>
      <c r="Q175" s="267"/>
      <c r="R175" s="267"/>
      <c r="S175" s="267"/>
      <c r="T175" s="267"/>
      <c r="U175" s="267"/>
    </row>
    <row r="176" spans="1:21" ht="3" customHeight="1" x14ac:dyDescent="0.25">
      <c r="A176" s="267"/>
      <c r="B176" s="267"/>
      <c r="C176" s="267"/>
      <c r="D176" s="267"/>
      <c r="E176" s="267"/>
      <c r="F176" s="267"/>
      <c r="G176" s="267"/>
      <c r="H176" s="267"/>
      <c r="I176" s="267"/>
      <c r="J176" s="267"/>
      <c r="K176" s="267"/>
      <c r="L176" s="267"/>
      <c r="M176" s="267"/>
      <c r="N176" s="267"/>
      <c r="O176" s="267"/>
      <c r="P176" s="267"/>
      <c r="Q176" s="267"/>
      <c r="R176" s="267"/>
      <c r="S176" s="267"/>
      <c r="T176" s="267"/>
      <c r="U176" s="267"/>
    </row>
    <row r="177" spans="1:21" ht="103.5" x14ac:dyDescent="0.25">
      <c r="A177" s="75" t="s">
        <v>503</v>
      </c>
      <c r="B177" s="275" t="s">
        <v>1</v>
      </c>
      <c r="C177" s="275" t="s">
        <v>504</v>
      </c>
      <c r="D177" s="275" t="s">
        <v>822</v>
      </c>
      <c r="E177" s="275" t="s">
        <v>504</v>
      </c>
      <c r="F177" s="275" t="s">
        <v>504</v>
      </c>
      <c r="G177" s="275" t="s">
        <v>3</v>
      </c>
      <c r="H177" s="275" t="s">
        <v>141</v>
      </c>
      <c r="I177" s="275" t="s">
        <v>142</v>
      </c>
      <c r="J177" s="267"/>
      <c r="K177" s="267"/>
      <c r="L177" s="267"/>
      <c r="M177" s="267"/>
      <c r="N177" s="267"/>
      <c r="O177" s="267"/>
      <c r="P177" s="267"/>
      <c r="Q177" s="267"/>
      <c r="R177" s="267"/>
      <c r="S177" s="267"/>
      <c r="T177" s="267"/>
      <c r="U177" s="267"/>
    </row>
    <row r="178" spans="1:21" x14ac:dyDescent="0.25">
      <c r="A178" s="269" t="s">
        <v>4</v>
      </c>
      <c r="B178" s="15"/>
      <c r="C178" s="12" t="s">
        <v>5</v>
      </c>
      <c r="D178" s="12" t="s">
        <v>7</v>
      </c>
      <c r="E178" s="12" t="s">
        <v>8</v>
      </c>
      <c r="F178" s="12" t="s">
        <v>10</v>
      </c>
      <c r="G178" s="12" t="s">
        <v>11</v>
      </c>
      <c r="H178" s="12"/>
      <c r="I178" s="15"/>
      <c r="J178" s="267"/>
      <c r="K178" s="267"/>
      <c r="L178" s="267"/>
      <c r="M178" s="267"/>
      <c r="N178" s="267"/>
      <c r="O178" s="267"/>
      <c r="P178" s="267"/>
      <c r="Q178" s="267"/>
      <c r="R178" s="267"/>
      <c r="S178" s="267"/>
      <c r="T178" s="267"/>
      <c r="U178" s="267"/>
    </row>
    <row r="179" spans="1:21" x14ac:dyDescent="0.25">
      <c r="A179" s="270" t="s">
        <v>505</v>
      </c>
      <c r="B179" s="189">
        <f t="shared" ref="B179:B189" si="56">SUM(C179+G179+H179+I179)</f>
        <v>302</v>
      </c>
      <c r="C179" s="187">
        <f t="shared" ref="C179:C189" si="57">SUM(D179+E179+F179)</f>
        <v>234</v>
      </c>
      <c r="D179" s="278">
        <v>150</v>
      </c>
      <c r="E179" s="278">
        <v>38</v>
      </c>
      <c r="F179" s="278">
        <v>46</v>
      </c>
      <c r="G179" s="193">
        <v>0</v>
      </c>
      <c r="H179" s="193">
        <v>0</v>
      </c>
      <c r="I179" s="278">
        <v>68</v>
      </c>
      <c r="J179" s="267"/>
      <c r="K179" s="279"/>
      <c r="L179" s="267"/>
      <c r="M179" s="267"/>
      <c r="N179" s="267"/>
      <c r="O179" s="267"/>
      <c r="P179" s="267"/>
      <c r="Q179" s="267"/>
      <c r="R179" s="267"/>
      <c r="S179" s="267"/>
      <c r="T179" s="267"/>
      <c r="U179" s="267"/>
    </row>
    <row r="180" spans="1:21" x14ac:dyDescent="0.25">
      <c r="A180" s="270" t="s">
        <v>506</v>
      </c>
      <c r="B180" s="189">
        <f t="shared" si="56"/>
        <v>227</v>
      </c>
      <c r="C180" s="187">
        <f t="shared" si="57"/>
        <v>178</v>
      </c>
      <c r="D180" s="278">
        <v>125</v>
      </c>
      <c r="E180" s="278">
        <v>26</v>
      </c>
      <c r="F180" s="278">
        <v>27</v>
      </c>
      <c r="G180" s="193">
        <v>0</v>
      </c>
      <c r="H180" s="193">
        <v>0</v>
      </c>
      <c r="I180" s="278">
        <v>49</v>
      </c>
      <c r="J180" s="267"/>
      <c r="K180" s="279"/>
      <c r="L180" s="267"/>
      <c r="M180" s="267"/>
      <c r="N180" s="267"/>
      <c r="O180" s="267"/>
      <c r="P180" s="267"/>
      <c r="Q180" s="267"/>
      <c r="R180" s="267"/>
      <c r="S180" s="267"/>
      <c r="T180" s="267"/>
      <c r="U180" s="267"/>
    </row>
    <row r="181" spans="1:21" x14ac:dyDescent="0.25">
      <c r="A181" s="270" t="s">
        <v>507</v>
      </c>
      <c r="B181" s="189">
        <f t="shared" si="56"/>
        <v>410</v>
      </c>
      <c r="C181" s="187">
        <f t="shared" si="57"/>
        <v>314</v>
      </c>
      <c r="D181" s="278">
        <v>223</v>
      </c>
      <c r="E181" s="278">
        <v>39</v>
      </c>
      <c r="F181" s="278">
        <v>52</v>
      </c>
      <c r="G181" s="193">
        <v>0</v>
      </c>
      <c r="H181" s="193">
        <v>1</v>
      </c>
      <c r="I181" s="278">
        <v>95</v>
      </c>
      <c r="J181" s="267"/>
      <c r="K181" s="279"/>
      <c r="L181" s="267"/>
      <c r="M181" s="267"/>
      <c r="N181" s="267"/>
      <c r="O181" s="267"/>
      <c r="P181" s="267"/>
      <c r="Q181" s="267"/>
      <c r="R181" s="267"/>
      <c r="S181" s="267"/>
      <c r="T181" s="267"/>
      <c r="U181" s="267"/>
    </row>
    <row r="182" spans="1:21" x14ac:dyDescent="0.25">
      <c r="A182" s="270" t="s">
        <v>508</v>
      </c>
      <c r="B182" s="189">
        <f t="shared" si="56"/>
        <v>118</v>
      </c>
      <c r="C182" s="187">
        <f t="shared" si="57"/>
        <v>91</v>
      </c>
      <c r="D182" s="278">
        <v>55</v>
      </c>
      <c r="E182" s="278">
        <v>19</v>
      </c>
      <c r="F182" s="278">
        <v>17</v>
      </c>
      <c r="G182" s="193">
        <v>0</v>
      </c>
      <c r="H182" s="193">
        <v>0</v>
      </c>
      <c r="I182" s="278">
        <v>27</v>
      </c>
      <c r="J182" s="267"/>
      <c r="K182" s="279"/>
      <c r="L182" s="267"/>
      <c r="M182" s="267"/>
      <c r="N182" s="267"/>
      <c r="O182" s="267"/>
      <c r="P182" s="267"/>
      <c r="Q182" s="267"/>
      <c r="R182" s="267"/>
      <c r="S182" s="267"/>
      <c r="T182" s="267"/>
      <c r="U182" s="267"/>
    </row>
    <row r="183" spans="1:21" x14ac:dyDescent="0.25">
      <c r="A183" s="270" t="s">
        <v>509</v>
      </c>
      <c r="B183" s="189">
        <f t="shared" si="56"/>
        <v>72</v>
      </c>
      <c r="C183" s="187">
        <f t="shared" si="57"/>
        <v>63</v>
      </c>
      <c r="D183" s="278">
        <v>47</v>
      </c>
      <c r="E183" s="278">
        <v>12</v>
      </c>
      <c r="F183" s="278">
        <v>4</v>
      </c>
      <c r="G183" s="193">
        <v>0</v>
      </c>
      <c r="H183" s="193">
        <v>0</v>
      </c>
      <c r="I183" s="278">
        <v>9</v>
      </c>
      <c r="J183" s="267"/>
      <c r="K183" s="279"/>
      <c r="L183" s="267"/>
      <c r="M183" s="267"/>
      <c r="N183" s="267"/>
      <c r="O183" s="267"/>
      <c r="P183" s="267"/>
      <c r="Q183" s="267"/>
      <c r="R183" s="267"/>
      <c r="S183" s="267"/>
      <c r="T183" s="267"/>
      <c r="U183" s="267"/>
    </row>
    <row r="184" spans="1:21" x14ac:dyDescent="0.25">
      <c r="A184" s="270" t="s">
        <v>510</v>
      </c>
      <c r="B184" s="189">
        <f t="shared" si="56"/>
        <v>249</v>
      </c>
      <c r="C184" s="187">
        <f t="shared" si="57"/>
        <v>192</v>
      </c>
      <c r="D184" s="278">
        <v>146</v>
      </c>
      <c r="E184" s="278">
        <v>24</v>
      </c>
      <c r="F184" s="278">
        <v>22</v>
      </c>
      <c r="G184" s="193">
        <v>0</v>
      </c>
      <c r="H184" s="193">
        <v>0</v>
      </c>
      <c r="I184" s="278">
        <v>57</v>
      </c>
      <c r="J184" s="267"/>
      <c r="K184" s="279"/>
      <c r="L184" s="267"/>
      <c r="M184" s="267"/>
      <c r="N184" s="267"/>
      <c r="O184" s="267"/>
      <c r="P184" s="267"/>
      <c r="Q184" s="267"/>
      <c r="R184" s="267"/>
      <c r="S184" s="267"/>
      <c r="T184" s="267"/>
      <c r="U184" s="267"/>
    </row>
    <row r="185" spans="1:21" x14ac:dyDescent="0.25">
      <c r="A185" s="270" t="s">
        <v>511</v>
      </c>
      <c r="B185" s="189">
        <f t="shared" si="56"/>
        <v>209</v>
      </c>
      <c r="C185" s="187">
        <f t="shared" si="57"/>
        <v>176</v>
      </c>
      <c r="D185" s="278">
        <v>124</v>
      </c>
      <c r="E185" s="278">
        <v>25</v>
      </c>
      <c r="F185" s="278">
        <v>27</v>
      </c>
      <c r="G185" s="193">
        <v>0</v>
      </c>
      <c r="H185" s="193">
        <v>0</v>
      </c>
      <c r="I185" s="278">
        <v>33</v>
      </c>
      <c r="J185" s="267"/>
      <c r="K185" s="279"/>
      <c r="L185" s="267"/>
      <c r="M185" s="267"/>
      <c r="N185" s="267"/>
      <c r="O185" s="267"/>
      <c r="P185" s="267"/>
      <c r="Q185" s="267"/>
      <c r="R185" s="267"/>
      <c r="S185" s="267"/>
      <c r="T185" s="267"/>
      <c r="U185" s="267"/>
    </row>
    <row r="186" spans="1:21" x14ac:dyDescent="0.25">
      <c r="A186" s="270" t="s">
        <v>512</v>
      </c>
      <c r="B186" s="189">
        <f t="shared" si="56"/>
        <v>175</v>
      </c>
      <c r="C186" s="187">
        <f t="shared" si="57"/>
        <v>136</v>
      </c>
      <c r="D186" s="278">
        <v>103</v>
      </c>
      <c r="E186" s="278">
        <v>21</v>
      </c>
      <c r="F186" s="278">
        <v>12</v>
      </c>
      <c r="G186" s="193">
        <v>0</v>
      </c>
      <c r="H186" s="193">
        <v>0</v>
      </c>
      <c r="I186" s="278">
        <v>39</v>
      </c>
      <c r="J186" s="267"/>
      <c r="K186" s="279"/>
      <c r="L186" s="267"/>
      <c r="M186" s="267"/>
      <c r="N186" s="267"/>
      <c r="O186" s="267"/>
      <c r="P186" s="267"/>
      <c r="Q186" s="267"/>
      <c r="R186" s="267"/>
      <c r="S186" s="267"/>
      <c r="T186" s="267"/>
      <c r="U186" s="267"/>
    </row>
    <row r="187" spans="1:21" x14ac:dyDescent="0.25">
      <c r="A187" s="270" t="s">
        <v>513</v>
      </c>
      <c r="B187" s="189">
        <f t="shared" si="56"/>
        <v>19</v>
      </c>
      <c r="C187" s="187">
        <f t="shared" si="57"/>
        <v>14</v>
      </c>
      <c r="D187" s="278">
        <v>10</v>
      </c>
      <c r="E187" s="278">
        <v>3</v>
      </c>
      <c r="F187" s="278">
        <v>1</v>
      </c>
      <c r="G187" s="193">
        <v>0</v>
      </c>
      <c r="H187" s="193">
        <v>0</v>
      </c>
      <c r="I187" s="278">
        <v>5</v>
      </c>
      <c r="J187" s="267"/>
      <c r="K187" s="279"/>
      <c r="L187" s="267"/>
      <c r="M187" s="267"/>
      <c r="N187" s="267"/>
      <c r="O187" s="267"/>
      <c r="P187" s="267"/>
      <c r="Q187" s="267"/>
      <c r="R187" s="267"/>
      <c r="S187" s="267"/>
      <c r="T187" s="267"/>
      <c r="U187" s="267"/>
    </row>
    <row r="188" spans="1:21" x14ac:dyDescent="0.25">
      <c r="A188" s="270" t="s">
        <v>514</v>
      </c>
      <c r="B188" s="189">
        <f t="shared" si="56"/>
        <v>335</v>
      </c>
      <c r="C188" s="187">
        <f t="shared" si="57"/>
        <v>272</v>
      </c>
      <c r="D188" s="278">
        <v>212</v>
      </c>
      <c r="E188" s="278">
        <v>41</v>
      </c>
      <c r="F188" s="278">
        <v>19</v>
      </c>
      <c r="G188" s="193">
        <v>3</v>
      </c>
      <c r="H188" s="193">
        <v>0</v>
      </c>
      <c r="I188" s="278">
        <v>60</v>
      </c>
      <c r="J188" s="267"/>
      <c r="K188" s="279"/>
      <c r="L188" s="267"/>
      <c r="M188" s="267"/>
      <c r="N188" s="267"/>
      <c r="O188" s="267"/>
      <c r="P188" s="267"/>
      <c r="Q188" s="267"/>
      <c r="R188" s="267"/>
      <c r="S188" s="267"/>
      <c r="T188" s="267"/>
      <c r="U188" s="267"/>
    </row>
    <row r="189" spans="1:21" x14ac:dyDescent="0.25">
      <c r="A189" s="271" t="s">
        <v>429</v>
      </c>
      <c r="B189" s="192">
        <f t="shared" si="56"/>
        <v>2116</v>
      </c>
      <c r="C189" s="192">
        <f t="shared" si="57"/>
        <v>1670</v>
      </c>
      <c r="D189" s="191">
        <f>SUM(D179:D188)</f>
        <v>1195</v>
      </c>
      <c r="E189" s="191">
        <f t="shared" ref="E189:I189" si="58">SUM(E179:E188)</f>
        <v>248</v>
      </c>
      <c r="F189" s="191">
        <f t="shared" si="58"/>
        <v>227</v>
      </c>
      <c r="G189" s="191">
        <f t="shared" si="58"/>
        <v>3</v>
      </c>
      <c r="H189" s="191">
        <f t="shared" si="58"/>
        <v>1</v>
      </c>
      <c r="I189" s="191">
        <f t="shared" si="58"/>
        <v>442</v>
      </c>
      <c r="J189" s="267"/>
      <c r="K189" s="267"/>
      <c r="L189" s="267"/>
      <c r="M189" s="267"/>
      <c r="N189" s="267"/>
      <c r="O189" s="267"/>
      <c r="P189" s="267"/>
      <c r="Q189" s="267"/>
      <c r="R189" s="267"/>
      <c r="S189" s="267"/>
      <c r="T189" s="267"/>
      <c r="U189" s="267"/>
    </row>
    <row r="190" spans="1:21" ht="24.75" customHeight="1" x14ac:dyDescent="0.25"/>
    <row r="191" spans="1:21" ht="99" x14ac:dyDescent="0.25">
      <c r="A191" s="75" t="s">
        <v>946</v>
      </c>
      <c r="B191" s="73" t="s">
        <v>1</v>
      </c>
      <c r="C191" s="73" t="s">
        <v>515</v>
      </c>
      <c r="D191" s="73" t="s">
        <v>823</v>
      </c>
      <c r="E191" s="73" t="s">
        <v>515</v>
      </c>
      <c r="F191" s="73" t="s">
        <v>515</v>
      </c>
      <c r="G191" s="73" t="s">
        <v>515</v>
      </c>
      <c r="H191" s="73" t="s">
        <v>515</v>
      </c>
      <c r="I191" s="73" t="s">
        <v>3</v>
      </c>
      <c r="J191" s="73" t="s">
        <v>141</v>
      </c>
      <c r="K191" s="73" t="s">
        <v>142</v>
      </c>
    </row>
    <row r="192" spans="1:21" x14ac:dyDescent="0.25">
      <c r="A192" s="76" t="s">
        <v>4</v>
      </c>
      <c r="B192" s="74"/>
      <c r="C192" s="96" t="s">
        <v>5</v>
      </c>
      <c r="D192" s="96" t="s">
        <v>6</v>
      </c>
      <c r="E192" s="96" t="s">
        <v>8</v>
      </c>
      <c r="F192" s="96" t="s">
        <v>9</v>
      </c>
      <c r="G192" s="96" t="s">
        <v>10</v>
      </c>
      <c r="H192" s="96" t="s">
        <v>23</v>
      </c>
      <c r="I192" s="96" t="s">
        <v>11</v>
      </c>
      <c r="J192" s="96"/>
      <c r="K192" s="74"/>
    </row>
    <row r="193" spans="1:21" x14ac:dyDescent="0.25">
      <c r="A193" s="270" t="s">
        <v>505</v>
      </c>
      <c r="B193" s="189">
        <f t="shared" ref="B193:B203" si="59">SUM(C193+I193+J193+K193)</f>
        <v>302</v>
      </c>
      <c r="C193" s="187">
        <f t="shared" ref="C193:C203" si="60">SUM(D193+E193+F193+G193+H193)</f>
        <v>244</v>
      </c>
      <c r="D193" s="278">
        <v>150</v>
      </c>
      <c r="E193" s="278">
        <v>58</v>
      </c>
      <c r="F193" s="188">
        <v>14</v>
      </c>
      <c r="G193" s="188">
        <v>18</v>
      </c>
      <c r="H193" s="188">
        <v>4</v>
      </c>
      <c r="I193" s="188">
        <v>0</v>
      </c>
      <c r="J193" s="188">
        <v>0</v>
      </c>
      <c r="K193" s="278">
        <v>58</v>
      </c>
    </row>
    <row r="194" spans="1:21" x14ac:dyDescent="0.25">
      <c r="A194" s="270" t="s">
        <v>506</v>
      </c>
      <c r="B194" s="189">
        <f t="shared" si="59"/>
        <v>227</v>
      </c>
      <c r="C194" s="187">
        <f t="shared" si="60"/>
        <v>194</v>
      </c>
      <c r="D194" s="278">
        <v>106</v>
      </c>
      <c r="E194" s="278">
        <v>60</v>
      </c>
      <c r="F194" s="188">
        <v>8</v>
      </c>
      <c r="G194" s="188">
        <v>19</v>
      </c>
      <c r="H194" s="188">
        <v>1</v>
      </c>
      <c r="I194" s="188">
        <v>0</v>
      </c>
      <c r="J194" s="188">
        <v>0</v>
      </c>
      <c r="K194" s="278">
        <v>33</v>
      </c>
    </row>
    <row r="195" spans="1:21" x14ac:dyDescent="0.25">
      <c r="A195" s="270" t="s">
        <v>507</v>
      </c>
      <c r="B195" s="189">
        <f t="shared" si="59"/>
        <v>410</v>
      </c>
      <c r="C195" s="187">
        <f t="shared" si="60"/>
        <v>337</v>
      </c>
      <c r="D195" s="278">
        <v>193</v>
      </c>
      <c r="E195" s="278">
        <v>103</v>
      </c>
      <c r="F195" s="188">
        <v>11</v>
      </c>
      <c r="G195" s="188">
        <v>26</v>
      </c>
      <c r="H195" s="188">
        <v>4</v>
      </c>
      <c r="I195" s="188">
        <v>0</v>
      </c>
      <c r="J195" s="188">
        <v>1</v>
      </c>
      <c r="K195" s="278">
        <v>72</v>
      </c>
    </row>
    <row r="196" spans="1:21" x14ac:dyDescent="0.25">
      <c r="A196" s="270" t="s">
        <v>508</v>
      </c>
      <c r="B196" s="189">
        <f t="shared" si="59"/>
        <v>118</v>
      </c>
      <c r="C196" s="187">
        <f t="shared" si="60"/>
        <v>98</v>
      </c>
      <c r="D196" s="278">
        <v>56</v>
      </c>
      <c r="E196" s="278">
        <v>30</v>
      </c>
      <c r="F196" s="188">
        <v>4</v>
      </c>
      <c r="G196" s="188">
        <v>7</v>
      </c>
      <c r="H196" s="188">
        <v>1</v>
      </c>
      <c r="I196" s="188">
        <v>1</v>
      </c>
      <c r="J196" s="188">
        <v>0</v>
      </c>
      <c r="K196" s="278">
        <v>19</v>
      </c>
    </row>
    <row r="197" spans="1:21" x14ac:dyDescent="0.25">
      <c r="A197" s="270" t="s">
        <v>509</v>
      </c>
      <c r="B197" s="189">
        <f t="shared" si="59"/>
        <v>72</v>
      </c>
      <c r="C197" s="187">
        <f t="shared" si="60"/>
        <v>61</v>
      </c>
      <c r="D197" s="278">
        <v>30</v>
      </c>
      <c r="E197" s="278">
        <v>25</v>
      </c>
      <c r="F197" s="188">
        <v>2</v>
      </c>
      <c r="G197" s="188">
        <v>3</v>
      </c>
      <c r="H197" s="188">
        <v>1</v>
      </c>
      <c r="I197" s="188">
        <v>0</v>
      </c>
      <c r="J197" s="188">
        <v>0</v>
      </c>
      <c r="K197" s="278">
        <v>11</v>
      </c>
    </row>
    <row r="198" spans="1:21" x14ac:dyDescent="0.25">
      <c r="A198" s="270" t="s">
        <v>510</v>
      </c>
      <c r="B198" s="189">
        <f t="shared" si="59"/>
        <v>249</v>
      </c>
      <c r="C198" s="187">
        <f t="shared" si="60"/>
        <v>208</v>
      </c>
      <c r="D198" s="278">
        <v>134</v>
      </c>
      <c r="E198" s="278">
        <v>55</v>
      </c>
      <c r="F198" s="188">
        <v>10</v>
      </c>
      <c r="G198" s="188">
        <v>8</v>
      </c>
      <c r="H198" s="188">
        <v>1</v>
      </c>
      <c r="I198" s="188">
        <v>0</v>
      </c>
      <c r="J198" s="188">
        <v>0</v>
      </c>
      <c r="K198" s="278">
        <v>41</v>
      </c>
    </row>
    <row r="199" spans="1:21" x14ac:dyDescent="0.25">
      <c r="A199" s="270" t="s">
        <v>511</v>
      </c>
      <c r="B199" s="189">
        <f t="shared" si="59"/>
        <v>209</v>
      </c>
      <c r="C199" s="187">
        <f t="shared" si="60"/>
        <v>161</v>
      </c>
      <c r="D199" s="278">
        <v>74</v>
      </c>
      <c r="E199" s="278">
        <v>61</v>
      </c>
      <c r="F199" s="188">
        <v>14</v>
      </c>
      <c r="G199" s="188">
        <v>11</v>
      </c>
      <c r="H199" s="188">
        <v>1</v>
      </c>
      <c r="I199" s="188">
        <v>0</v>
      </c>
      <c r="J199" s="188">
        <v>0</v>
      </c>
      <c r="K199" s="278">
        <v>48</v>
      </c>
    </row>
    <row r="200" spans="1:21" x14ac:dyDescent="0.25">
      <c r="A200" s="270" t="s">
        <v>512</v>
      </c>
      <c r="B200" s="189">
        <f t="shared" si="59"/>
        <v>175</v>
      </c>
      <c r="C200" s="187">
        <f t="shared" si="60"/>
        <v>148</v>
      </c>
      <c r="D200" s="278">
        <v>88</v>
      </c>
      <c r="E200" s="278">
        <v>47</v>
      </c>
      <c r="F200" s="188">
        <v>5</v>
      </c>
      <c r="G200" s="188">
        <v>6</v>
      </c>
      <c r="H200" s="188">
        <v>2</v>
      </c>
      <c r="I200" s="188">
        <v>0</v>
      </c>
      <c r="J200" s="188">
        <v>0</v>
      </c>
      <c r="K200" s="278">
        <v>27</v>
      </c>
    </row>
    <row r="201" spans="1:21" x14ac:dyDescent="0.25">
      <c r="A201" s="270" t="s">
        <v>513</v>
      </c>
      <c r="B201" s="189">
        <f t="shared" si="59"/>
        <v>19</v>
      </c>
      <c r="C201" s="187">
        <f t="shared" si="60"/>
        <v>14</v>
      </c>
      <c r="D201" s="278">
        <v>5</v>
      </c>
      <c r="E201" s="278">
        <v>8</v>
      </c>
      <c r="F201" s="188">
        <v>0</v>
      </c>
      <c r="G201" s="188">
        <v>1</v>
      </c>
      <c r="H201" s="188">
        <v>0</v>
      </c>
      <c r="I201" s="188">
        <v>0</v>
      </c>
      <c r="J201" s="188">
        <v>0</v>
      </c>
      <c r="K201" s="278">
        <v>5</v>
      </c>
    </row>
    <row r="202" spans="1:21" x14ac:dyDescent="0.25">
      <c r="A202" s="270" t="s">
        <v>514</v>
      </c>
      <c r="B202" s="189">
        <f t="shared" si="59"/>
        <v>335</v>
      </c>
      <c r="C202" s="187">
        <f t="shared" si="60"/>
        <v>275</v>
      </c>
      <c r="D202" s="278">
        <v>129</v>
      </c>
      <c r="E202" s="278">
        <v>125</v>
      </c>
      <c r="F202" s="188">
        <v>9</v>
      </c>
      <c r="G202" s="188">
        <v>10</v>
      </c>
      <c r="H202" s="188">
        <v>2</v>
      </c>
      <c r="I202" s="188">
        <v>3</v>
      </c>
      <c r="J202" s="188">
        <v>0</v>
      </c>
      <c r="K202" s="278">
        <v>57</v>
      </c>
    </row>
    <row r="203" spans="1:21" x14ac:dyDescent="0.25">
      <c r="A203" s="271" t="s">
        <v>429</v>
      </c>
      <c r="B203" s="194">
        <f t="shared" si="59"/>
        <v>2116</v>
      </c>
      <c r="C203" s="194">
        <f t="shared" si="60"/>
        <v>1740</v>
      </c>
      <c r="D203" s="185">
        <f>SUM(D193:D202)</f>
        <v>965</v>
      </c>
      <c r="E203" s="185">
        <f t="shared" ref="E203:K203" si="61">SUM(E193:E202)</f>
        <v>572</v>
      </c>
      <c r="F203" s="185">
        <f t="shared" si="61"/>
        <v>77</v>
      </c>
      <c r="G203" s="185">
        <f t="shared" si="61"/>
        <v>109</v>
      </c>
      <c r="H203" s="185">
        <f t="shared" si="61"/>
        <v>17</v>
      </c>
      <c r="I203" s="185">
        <f t="shared" si="61"/>
        <v>4</v>
      </c>
      <c r="J203" s="185">
        <f t="shared" si="61"/>
        <v>1</v>
      </c>
      <c r="K203" s="185">
        <f t="shared" si="61"/>
        <v>371</v>
      </c>
    </row>
    <row r="204" spans="1:21" ht="8.25" customHeight="1" x14ac:dyDescent="0.25"/>
    <row r="205" spans="1:21" ht="95.25" x14ac:dyDescent="0.25">
      <c r="A205" s="75" t="s">
        <v>516</v>
      </c>
      <c r="B205" s="275" t="s">
        <v>1</v>
      </c>
      <c r="C205" s="275" t="s">
        <v>524</v>
      </c>
      <c r="D205" s="275" t="s">
        <v>824</v>
      </c>
      <c r="E205" s="275" t="s">
        <v>524</v>
      </c>
      <c r="F205" s="275" t="s">
        <v>524</v>
      </c>
      <c r="G205" s="275" t="s">
        <v>524</v>
      </c>
      <c r="H205" s="275" t="s">
        <v>524</v>
      </c>
      <c r="I205" s="275" t="s">
        <v>524</v>
      </c>
      <c r="J205" s="275" t="s">
        <v>524</v>
      </c>
      <c r="K205" s="275" t="s">
        <v>3</v>
      </c>
      <c r="L205" s="275" t="s">
        <v>141</v>
      </c>
      <c r="M205" s="275" t="s">
        <v>142</v>
      </c>
      <c r="N205" s="267"/>
      <c r="O205" s="267"/>
      <c r="P205" s="267"/>
      <c r="Q205" s="267"/>
      <c r="R205" s="267"/>
      <c r="S205" s="267"/>
      <c r="T205" s="267"/>
      <c r="U205" s="267"/>
    </row>
    <row r="206" spans="1:21" x14ac:dyDescent="0.25">
      <c r="A206" s="269" t="s">
        <v>4</v>
      </c>
      <c r="B206" s="15"/>
      <c r="C206" s="12" t="s">
        <v>5</v>
      </c>
      <c r="D206" s="12" t="s">
        <v>6</v>
      </c>
      <c r="E206" s="12" t="s">
        <v>8</v>
      </c>
      <c r="F206" s="12" t="s">
        <v>179</v>
      </c>
      <c r="G206" s="12" t="s">
        <v>9</v>
      </c>
      <c r="H206" s="12" t="s">
        <v>10</v>
      </c>
      <c r="I206" s="12" t="s">
        <v>23</v>
      </c>
      <c r="J206" s="12" t="s">
        <v>444</v>
      </c>
      <c r="K206" s="12" t="s">
        <v>11</v>
      </c>
      <c r="L206" s="12"/>
      <c r="M206" s="15"/>
      <c r="N206" s="267"/>
      <c r="O206" s="267"/>
      <c r="P206" s="267"/>
      <c r="Q206" s="267"/>
      <c r="R206" s="267"/>
      <c r="S206" s="267"/>
      <c r="T206" s="267"/>
      <c r="U206" s="267"/>
    </row>
    <row r="207" spans="1:21" x14ac:dyDescent="0.25">
      <c r="A207" s="270" t="s">
        <v>505</v>
      </c>
      <c r="B207" s="189">
        <f t="shared" ref="B207:B217" si="62">SUM(C207+K207+L207+M207)</f>
        <v>302</v>
      </c>
      <c r="C207" s="187">
        <f t="shared" ref="C207:C217" si="63">SUM(D207+E207+F207+G207+H207+I207+J207)</f>
        <v>230</v>
      </c>
      <c r="D207" s="278">
        <v>143</v>
      </c>
      <c r="E207" s="278">
        <v>51</v>
      </c>
      <c r="F207" s="188">
        <v>3</v>
      </c>
      <c r="G207" s="188">
        <v>11</v>
      </c>
      <c r="H207" s="278">
        <v>17</v>
      </c>
      <c r="I207" s="188">
        <v>4</v>
      </c>
      <c r="J207" s="188">
        <v>1</v>
      </c>
      <c r="K207" s="188">
        <v>0</v>
      </c>
      <c r="L207" s="188">
        <v>0</v>
      </c>
      <c r="M207" s="278">
        <v>72</v>
      </c>
      <c r="N207" s="267"/>
      <c r="O207" s="279"/>
      <c r="P207" s="267"/>
      <c r="Q207" s="267"/>
      <c r="R207" s="267"/>
      <c r="S207" s="267"/>
      <c r="T207" s="267"/>
      <c r="U207" s="267"/>
    </row>
    <row r="208" spans="1:21" x14ac:dyDescent="0.25">
      <c r="A208" s="270" t="s">
        <v>506</v>
      </c>
      <c r="B208" s="189">
        <f t="shared" si="62"/>
        <v>227</v>
      </c>
      <c r="C208" s="187">
        <f t="shared" si="63"/>
        <v>177</v>
      </c>
      <c r="D208" s="278">
        <v>96</v>
      </c>
      <c r="E208" s="278">
        <v>53</v>
      </c>
      <c r="F208" s="188">
        <v>2</v>
      </c>
      <c r="G208" s="188">
        <v>6</v>
      </c>
      <c r="H208" s="278">
        <v>19</v>
      </c>
      <c r="I208" s="188">
        <v>1</v>
      </c>
      <c r="J208" s="188">
        <v>0</v>
      </c>
      <c r="K208" s="188">
        <v>0</v>
      </c>
      <c r="L208" s="188">
        <v>0</v>
      </c>
      <c r="M208" s="278">
        <v>50</v>
      </c>
      <c r="N208" s="267"/>
      <c r="O208" s="279"/>
      <c r="P208" s="267"/>
      <c r="Q208" s="267"/>
      <c r="R208" s="267"/>
      <c r="S208" s="267"/>
      <c r="T208" s="267"/>
      <c r="U208" s="267"/>
    </row>
    <row r="209" spans="1:21" x14ac:dyDescent="0.25">
      <c r="A209" s="270" t="s">
        <v>507</v>
      </c>
      <c r="B209" s="189">
        <f t="shared" si="62"/>
        <v>410</v>
      </c>
      <c r="C209" s="187">
        <f t="shared" si="63"/>
        <v>317</v>
      </c>
      <c r="D209" s="278">
        <v>186</v>
      </c>
      <c r="E209" s="278">
        <v>93</v>
      </c>
      <c r="F209" s="188">
        <v>0</v>
      </c>
      <c r="G209" s="188">
        <v>9</v>
      </c>
      <c r="H209" s="278">
        <v>23</v>
      </c>
      <c r="I209" s="188">
        <v>5</v>
      </c>
      <c r="J209" s="188">
        <v>1</v>
      </c>
      <c r="K209" s="188">
        <v>0</v>
      </c>
      <c r="L209" s="188">
        <v>1</v>
      </c>
      <c r="M209" s="278">
        <v>92</v>
      </c>
      <c r="N209" s="267"/>
      <c r="O209" s="279"/>
      <c r="P209" s="267"/>
      <c r="Q209" s="267"/>
      <c r="R209" s="267"/>
      <c r="S209" s="267"/>
      <c r="T209" s="267"/>
      <c r="U209" s="267"/>
    </row>
    <row r="210" spans="1:21" x14ac:dyDescent="0.25">
      <c r="A210" s="270" t="s">
        <v>508</v>
      </c>
      <c r="B210" s="189">
        <f t="shared" si="62"/>
        <v>118</v>
      </c>
      <c r="C210" s="187">
        <f t="shared" si="63"/>
        <v>94</v>
      </c>
      <c r="D210" s="278">
        <v>55</v>
      </c>
      <c r="E210" s="278">
        <v>27</v>
      </c>
      <c r="F210" s="188">
        <v>1</v>
      </c>
      <c r="G210" s="188">
        <v>1</v>
      </c>
      <c r="H210" s="278">
        <v>8</v>
      </c>
      <c r="I210" s="188">
        <v>2</v>
      </c>
      <c r="J210" s="188">
        <v>0</v>
      </c>
      <c r="K210" s="188">
        <v>1</v>
      </c>
      <c r="L210" s="188">
        <v>0</v>
      </c>
      <c r="M210" s="278">
        <v>23</v>
      </c>
      <c r="N210" s="267"/>
      <c r="O210" s="279"/>
      <c r="P210" s="267"/>
      <c r="Q210" s="267"/>
      <c r="R210" s="267"/>
      <c r="S210" s="267"/>
      <c r="T210" s="267"/>
      <c r="U210" s="267"/>
    </row>
    <row r="211" spans="1:21" x14ac:dyDescent="0.25">
      <c r="A211" s="270" t="s">
        <v>509</v>
      </c>
      <c r="B211" s="189">
        <f t="shared" si="62"/>
        <v>72</v>
      </c>
      <c r="C211" s="187">
        <f t="shared" si="63"/>
        <v>56</v>
      </c>
      <c r="D211" s="278">
        <v>29</v>
      </c>
      <c r="E211" s="278">
        <v>21</v>
      </c>
      <c r="F211" s="188">
        <v>0</v>
      </c>
      <c r="G211" s="188">
        <v>3</v>
      </c>
      <c r="H211" s="278">
        <v>2</v>
      </c>
      <c r="I211" s="188">
        <v>1</v>
      </c>
      <c r="J211" s="188">
        <v>0</v>
      </c>
      <c r="K211" s="188">
        <v>0</v>
      </c>
      <c r="L211" s="188">
        <v>0</v>
      </c>
      <c r="M211" s="278">
        <v>16</v>
      </c>
      <c r="N211" s="267"/>
      <c r="O211" s="279"/>
      <c r="P211" s="267"/>
      <c r="Q211" s="267"/>
      <c r="R211" s="267"/>
      <c r="S211" s="267"/>
      <c r="T211" s="267"/>
      <c r="U211" s="267"/>
    </row>
    <row r="212" spans="1:21" x14ac:dyDescent="0.25">
      <c r="A212" s="270" t="s">
        <v>510</v>
      </c>
      <c r="B212" s="189">
        <f t="shared" si="62"/>
        <v>249</v>
      </c>
      <c r="C212" s="187">
        <f t="shared" si="63"/>
        <v>188</v>
      </c>
      <c r="D212" s="278">
        <v>127</v>
      </c>
      <c r="E212" s="278">
        <v>41</v>
      </c>
      <c r="F212" s="188">
        <v>1</v>
      </c>
      <c r="G212" s="188">
        <v>8</v>
      </c>
      <c r="H212" s="278">
        <v>10</v>
      </c>
      <c r="I212" s="188">
        <v>1</v>
      </c>
      <c r="J212" s="188">
        <v>0</v>
      </c>
      <c r="K212" s="188">
        <v>0</v>
      </c>
      <c r="L212" s="188">
        <v>0</v>
      </c>
      <c r="M212" s="278">
        <v>61</v>
      </c>
      <c r="N212" s="267"/>
      <c r="O212" s="279"/>
      <c r="P212" s="267"/>
      <c r="Q212" s="267"/>
      <c r="R212" s="267"/>
      <c r="S212" s="267"/>
      <c r="T212" s="267"/>
      <c r="U212" s="267"/>
    </row>
    <row r="213" spans="1:21" x14ac:dyDescent="0.25">
      <c r="A213" s="270" t="s">
        <v>511</v>
      </c>
      <c r="B213" s="189">
        <f t="shared" si="62"/>
        <v>209</v>
      </c>
      <c r="C213" s="187">
        <f t="shared" si="63"/>
        <v>155</v>
      </c>
      <c r="D213" s="278">
        <v>69</v>
      </c>
      <c r="E213" s="278">
        <v>62</v>
      </c>
      <c r="F213" s="188">
        <v>2</v>
      </c>
      <c r="G213" s="188">
        <v>7</v>
      </c>
      <c r="H213" s="278">
        <v>14</v>
      </c>
      <c r="I213" s="188">
        <v>1</v>
      </c>
      <c r="J213" s="188">
        <v>0</v>
      </c>
      <c r="K213" s="188">
        <v>0</v>
      </c>
      <c r="L213" s="188">
        <v>0</v>
      </c>
      <c r="M213" s="278">
        <v>54</v>
      </c>
      <c r="N213" s="267"/>
      <c r="O213" s="279"/>
      <c r="P213" s="267"/>
      <c r="Q213" s="267"/>
      <c r="R213" s="267"/>
      <c r="S213" s="267"/>
      <c r="T213" s="267"/>
      <c r="U213" s="267"/>
    </row>
    <row r="214" spans="1:21" x14ac:dyDescent="0.25">
      <c r="A214" s="270" t="s">
        <v>512</v>
      </c>
      <c r="B214" s="189">
        <f t="shared" si="62"/>
        <v>175</v>
      </c>
      <c r="C214" s="187">
        <f t="shared" si="63"/>
        <v>135</v>
      </c>
      <c r="D214" s="278">
        <v>81</v>
      </c>
      <c r="E214" s="278">
        <v>43</v>
      </c>
      <c r="F214" s="188">
        <v>0</v>
      </c>
      <c r="G214" s="188">
        <v>4</v>
      </c>
      <c r="H214" s="278">
        <v>5</v>
      </c>
      <c r="I214" s="188">
        <v>1</v>
      </c>
      <c r="J214" s="188">
        <v>1</v>
      </c>
      <c r="K214" s="188">
        <v>1</v>
      </c>
      <c r="L214" s="188">
        <v>0</v>
      </c>
      <c r="M214" s="278">
        <v>39</v>
      </c>
      <c r="N214" s="267"/>
      <c r="O214" s="279"/>
      <c r="P214" s="267"/>
      <c r="Q214" s="267"/>
      <c r="R214" s="267"/>
      <c r="S214" s="267"/>
      <c r="T214" s="267"/>
      <c r="U214" s="267"/>
    </row>
    <row r="215" spans="1:21" x14ac:dyDescent="0.25">
      <c r="A215" s="270" t="s">
        <v>513</v>
      </c>
      <c r="B215" s="189">
        <f t="shared" si="62"/>
        <v>19</v>
      </c>
      <c r="C215" s="187">
        <f t="shared" si="63"/>
        <v>12</v>
      </c>
      <c r="D215" s="278">
        <v>3</v>
      </c>
      <c r="E215" s="278">
        <v>8</v>
      </c>
      <c r="F215" s="188">
        <v>0</v>
      </c>
      <c r="G215" s="188">
        <v>0</v>
      </c>
      <c r="H215" s="278">
        <v>1</v>
      </c>
      <c r="I215" s="188">
        <v>0</v>
      </c>
      <c r="J215" s="188">
        <v>0</v>
      </c>
      <c r="K215" s="188">
        <v>0</v>
      </c>
      <c r="L215" s="188">
        <v>0</v>
      </c>
      <c r="M215" s="278">
        <v>7</v>
      </c>
      <c r="N215" s="267"/>
      <c r="O215" s="279"/>
      <c r="P215" s="267"/>
      <c r="Q215" s="267"/>
      <c r="R215" s="267"/>
      <c r="S215" s="267"/>
      <c r="T215" s="267"/>
      <c r="U215" s="267"/>
    </row>
    <row r="216" spans="1:21" x14ac:dyDescent="0.25">
      <c r="A216" s="270" t="s">
        <v>514</v>
      </c>
      <c r="B216" s="189">
        <f t="shared" si="62"/>
        <v>335</v>
      </c>
      <c r="C216" s="187">
        <f t="shared" si="63"/>
        <v>264</v>
      </c>
      <c r="D216" s="278">
        <v>121</v>
      </c>
      <c r="E216" s="278">
        <v>119</v>
      </c>
      <c r="F216" s="188">
        <v>2</v>
      </c>
      <c r="G216" s="188">
        <v>10</v>
      </c>
      <c r="H216" s="278">
        <v>9</v>
      </c>
      <c r="I216" s="188">
        <v>2</v>
      </c>
      <c r="J216" s="188">
        <v>1</v>
      </c>
      <c r="K216" s="188">
        <v>3</v>
      </c>
      <c r="L216" s="188">
        <v>0</v>
      </c>
      <c r="M216" s="278">
        <v>68</v>
      </c>
      <c r="N216" s="267"/>
      <c r="O216" s="279"/>
      <c r="P216" s="267"/>
      <c r="Q216" s="267"/>
      <c r="R216" s="267"/>
      <c r="S216" s="267"/>
      <c r="T216" s="267"/>
      <c r="U216" s="267"/>
    </row>
    <row r="217" spans="1:21" x14ac:dyDescent="0.25">
      <c r="A217" s="271" t="s">
        <v>429</v>
      </c>
      <c r="B217" s="194">
        <f t="shared" si="62"/>
        <v>2116</v>
      </c>
      <c r="C217" s="194">
        <f t="shared" si="63"/>
        <v>1628</v>
      </c>
      <c r="D217" s="185">
        <f>SUM(D207:D216)</f>
        <v>910</v>
      </c>
      <c r="E217" s="185">
        <f t="shared" ref="E217:M217" si="64">SUM(E207:E216)</f>
        <v>518</v>
      </c>
      <c r="F217" s="185">
        <f t="shared" si="64"/>
        <v>11</v>
      </c>
      <c r="G217" s="185">
        <f t="shared" si="64"/>
        <v>59</v>
      </c>
      <c r="H217" s="185">
        <f t="shared" si="64"/>
        <v>108</v>
      </c>
      <c r="I217" s="185">
        <f t="shared" si="64"/>
        <v>18</v>
      </c>
      <c r="J217" s="185">
        <f t="shared" si="64"/>
        <v>4</v>
      </c>
      <c r="K217" s="185">
        <f t="shared" si="64"/>
        <v>5</v>
      </c>
      <c r="L217" s="185">
        <f t="shared" si="64"/>
        <v>1</v>
      </c>
      <c r="M217" s="185">
        <f t="shared" si="64"/>
        <v>482</v>
      </c>
      <c r="N217" s="267"/>
      <c r="O217" s="267"/>
      <c r="P217" s="267"/>
      <c r="Q217" s="267"/>
      <c r="R217" s="267"/>
      <c r="S217" s="267"/>
      <c r="T217" s="267"/>
      <c r="U217" s="267"/>
    </row>
    <row r="218" spans="1:21" ht="7.5" customHeight="1" x14ac:dyDescent="0.25">
      <c r="A218" s="267"/>
      <c r="B218" s="267"/>
      <c r="C218" s="267"/>
      <c r="D218" s="267"/>
      <c r="E218" s="267"/>
      <c r="F218" s="267"/>
      <c r="G218" s="267"/>
      <c r="H218" s="267"/>
      <c r="I218" s="267"/>
      <c r="J218" s="305"/>
      <c r="K218" s="267"/>
      <c r="L218" s="267"/>
      <c r="M218" s="267"/>
      <c r="N218" s="267"/>
      <c r="O218" s="267"/>
      <c r="P218" s="267"/>
      <c r="Q218" s="267"/>
      <c r="R218" s="267"/>
      <c r="S218" s="267"/>
      <c r="T218" s="267"/>
      <c r="U218" s="267"/>
    </row>
    <row r="219" spans="1:21" ht="75" x14ac:dyDescent="0.25">
      <c r="A219" s="75" t="s">
        <v>517</v>
      </c>
      <c r="B219" s="275" t="s">
        <v>1</v>
      </c>
      <c r="C219" s="275" t="s">
        <v>518</v>
      </c>
      <c r="D219" s="275" t="s">
        <v>825</v>
      </c>
      <c r="E219" s="275" t="s">
        <v>525</v>
      </c>
      <c r="F219" s="275" t="s">
        <v>525</v>
      </c>
      <c r="G219" s="275" t="s">
        <v>3</v>
      </c>
      <c r="H219" s="275" t="s">
        <v>141</v>
      </c>
      <c r="I219" s="275" t="s">
        <v>142</v>
      </c>
      <c r="J219" s="306"/>
      <c r="K219" s="267"/>
      <c r="L219" s="267"/>
      <c r="M219" s="267"/>
      <c r="N219" s="267"/>
      <c r="O219" s="267"/>
      <c r="P219" s="267"/>
      <c r="Q219" s="267"/>
      <c r="R219" s="267"/>
      <c r="S219" s="267"/>
      <c r="T219" s="267"/>
      <c r="U219" s="267"/>
    </row>
    <row r="220" spans="1:21" x14ac:dyDescent="0.25">
      <c r="A220" s="269" t="s">
        <v>4</v>
      </c>
      <c r="B220" s="15"/>
      <c r="C220" s="12" t="s">
        <v>5</v>
      </c>
      <c r="D220" s="12" t="s">
        <v>6</v>
      </c>
      <c r="E220" s="12" t="s">
        <v>8</v>
      </c>
      <c r="F220" s="12" t="s">
        <v>10</v>
      </c>
      <c r="G220" s="12" t="s">
        <v>11</v>
      </c>
      <c r="H220" s="12"/>
      <c r="I220" s="15"/>
      <c r="J220" s="292"/>
      <c r="K220" s="267"/>
      <c r="L220" s="267"/>
      <c r="M220" s="267"/>
      <c r="N220" s="267"/>
      <c r="O220" s="267"/>
      <c r="P220" s="267"/>
      <c r="Q220" s="267"/>
      <c r="R220" s="267"/>
      <c r="S220" s="267"/>
      <c r="T220" s="267"/>
      <c r="U220" s="267"/>
    </row>
    <row r="221" spans="1:21" x14ac:dyDescent="0.25">
      <c r="A221" s="270" t="s">
        <v>505</v>
      </c>
      <c r="B221" s="189">
        <f>SUM(C221+G221+H221+I221)</f>
        <v>302</v>
      </c>
      <c r="C221" s="187">
        <f>SUM(D221+E221+F221)</f>
        <v>225</v>
      </c>
      <c r="D221" s="188">
        <v>142</v>
      </c>
      <c r="E221" s="188">
        <v>59</v>
      </c>
      <c r="F221" s="188">
        <v>24</v>
      </c>
      <c r="G221" s="188">
        <v>0</v>
      </c>
      <c r="H221" s="188">
        <v>0</v>
      </c>
      <c r="I221" s="188">
        <v>77</v>
      </c>
      <c r="J221" s="292"/>
      <c r="K221" s="267"/>
      <c r="L221" s="267"/>
      <c r="M221" s="267"/>
      <c r="N221" s="267"/>
      <c r="O221" s="267"/>
      <c r="P221" s="267"/>
      <c r="Q221" s="267"/>
      <c r="R221" s="267"/>
      <c r="S221" s="267"/>
      <c r="T221" s="267"/>
      <c r="U221" s="267"/>
    </row>
    <row r="222" spans="1:21" x14ac:dyDescent="0.25">
      <c r="A222" s="270" t="s">
        <v>506</v>
      </c>
      <c r="B222" s="189">
        <f>SUM(C222+G222+H222+I222)</f>
        <v>227</v>
      </c>
      <c r="C222" s="187">
        <f>SUM(D222+E222+F222)</f>
        <v>191</v>
      </c>
      <c r="D222" s="188">
        <v>103</v>
      </c>
      <c r="E222" s="188">
        <v>63</v>
      </c>
      <c r="F222" s="188">
        <v>25</v>
      </c>
      <c r="G222" s="188">
        <v>0</v>
      </c>
      <c r="H222" s="188">
        <v>0</v>
      </c>
      <c r="I222" s="188">
        <v>36</v>
      </c>
      <c r="J222" s="292"/>
      <c r="K222" s="267"/>
      <c r="L222" s="267"/>
      <c r="M222" s="267"/>
      <c r="N222" s="267"/>
      <c r="O222" s="267"/>
      <c r="P222" s="267"/>
      <c r="Q222" s="267"/>
      <c r="R222" s="267"/>
      <c r="S222" s="267"/>
      <c r="T222" s="267"/>
      <c r="U222" s="267"/>
    </row>
    <row r="223" spans="1:21" x14ac:dyDescent="0.25">
      <c r="A223" s="271" t="s">
        <v>429</v>
      </c>
      <c r="B223" s="194">
        <f>SUM(C223+G223+H223+I223)</f>
        <v>529</v>
      </c>
      <c r="C223" s="194">
        <f>SUM(D223+E223+F223)</f>
        <v>416</v>
      </c>
      <c r="D223" s="185">
        <f>SUM(D221:D222)</f>
        <v>245</v>
      </c>
      <c r="E223" s="185">
        <f t="shared" ref="E223:I223" si="65">SUM(E221:E222)</f>
        <v>122</v>
      </c>
      <c r="F223" s="185">
        <f t="shared" si="65"/>
        <v>49</v>
      </c>
      <c r="G223" s="185">
        <f t="shared" si="65"/>
        <v>0</v>
      </c>
      <c r="H223" s="185">
        <f t="shared" si="65"/>
        <v>0</v>
      </c>
      <c r="I223" s="185">
        <f t="shared" si="65"/>
        <v>113</v>
      </c>
      <c r="J223" s="293"/>
      <c r="K223" s="307"/>
      <c r="L223" s="272"/>
      <c r="M223" s="267"/>
      <c r="N223" s="267"/>
      <c r="O223" s="267"/>
      <c r="P223" s="267"/>
      <c r="Q223" s="267"/>
      <c r="R223" s="267"/>
      <c r="S223" s="267"/>
      <c r="T223" s="267"/>
      <c r="U223" s="267"/>
    </row>
    <row r="224" spans="1:21" ht="9" customHeight="1" x14ac:dyDescent="0.25">
      <c r="A224" s="292"/>
      <c r="B224" s="293"/>
      <c r="C224" s="292"/>
      <c r="D224" s="294"/>
      <c r="E224" s="294"/>
      <c r="F224" s="294"/>
      <c r="G224" s="292"/>
      <c r="H224" s="267"/>
      <c r="I224" s="267"/>
      <c r="J224" s="292"/>
      <c r="K224" s="294"/>
      <c r="L224" s="272"/>
      <c r="M224" s="267"/>
      <c r="N224" s="267"/>
      <c r="O224" s="267"/>
      <c r="P224" s="267"/>
      <c r="Q224" s="267"/>
      <c r="R224" s="267"/>
      <c r="S224" s="267"/>
      <c r="T224" s="267"/>
      <c r="U224" s="267"/>
    </row>
    <row r="225" spans="1:21" ht="85.5" x14ac:dyDescent="0.25">
      <c r="A225" s="75" t="s">
        <v>519</v>
      </c>
      <c r="B225" s="275" t="s">
        <v>1</v>
      </c>
      <c r="C225" s="275" t="s">
        <v>520</v>
      </c>
      <c r="D225" s="275" t="s">
        <v>826</v>
      </c>
      <c r="E225" s="275" t="s">
        <v>520</v>
      </c>
      <c r="F225" s="275" t="s">
        <v>520</v>
      </c>
      <c r="G225" s="275" t="s">
        <v>3</v>
      </c>
      <c r="H225" s="275" t="s">
        <v>141</v>
      </c>
      <c r="I225" s="275" t="s">
        <v>142</v>
      </c>
      <c r="J225" s="292"/>
      <c r="K225" s="294"/>
      <c r="L225" s="272"/>
      <c r="M225" s="267"/>
      <c r="N225" s="267"/>
      <c r="O225" s="267"/>
      <c r="P225" s="267"/>
      <c r="Q225" s="267"/>
      <c r="R225" s="267"/>
      <c r="S225" s="267"/>
      <c r="T225" s="267"/>
      <c r="U225" s="267"/>
    </row>
    <row r="226" spans="1:21" x14ac:dyDescent="0.25">
      <c r="A226" s="269" t="s">
        <v>4</v>
      </c>
      <c r="B226" s="15"/>
      <c r="C226" s="12" t="s">
        <v>5</v>
      </c>
      <c r="D226" s="12" t="s">
        <v>7</v>
      </c>
      <c r="E226" s="12" t="s">
        <v>8</v>
      </c>
      <c r="F226" s="12" t="s">
        <v>10</v>
      </c>
      <c r="G226" s="12" t="s">
        <v>11</v>
      </c>
      <c r="H226" s="12"/>
      <c r="I226" s="15"/>
      <c r="J226" s="292"/>
      <c r="K226" s="294"/>
      <c r="L226" s="272"/>
      <c r="M226" s="267"/>
      <c r="N226" s="267"/>
      <c r="O226" s="267"/>
      <c r="P226" s="267"/>
      <c r="Q226" s="267"/>
      <c r="R226" s="267"/>
      <c r="S226" s="267"/>
      <c r="T226" s="267"/>
      <c r="U226" s="267"/>
    </row>
    <row r="227" spans="1:21" x14ac:dyDescent="0.25">
      <c r="A227" s="270" t="s">
        <v>507</v>
      </c>
      <c r="B227" s="189">
        <f>SUM(C227+G227+H227+I227)</f>
        <v>410</v>
      </c>
      <c r="C227" s="187">
        <f>SUM(D227+E227+F227)</f>
        <v>316</v>
      </c>
      <c r="D227" s="188">
        <v>215</v>
      </c>
      <c r="E227" s="188">
        <v>49</v>
      </c>
      <c r="F227" s="188">
        <v>52</v>
      </c>
      <c r="G227" s="188">
        <v>0</v>
      </c>
      <c r="H227" s="188">
        <v>1</v>
      </c>
      <c r="I227" s="188">
        <v>93</v>
      </c>
      <c r="J227" s="292"/>
      <c r="K227" s="294"/>
      <c r="L227" s="272"/>
      <c r="M227" s="267"/>
      <c r="N227" s="267"/>
      <c r="O227" s="267"/>
      <c r="P227" s="267"/>
      <c r="Q227" s="267"/>
      <c r="R227" s="267"/>
      <c r="S227" s="267"/>
      <c r="T227" s="267"/>
      <c r="U227" s="267"/>
    </row>
    <row r="228" spans="1:21" x14ac:dyDescent="0.25">
      <c r="A228" s="270" t="s">
        <v>508</v>
      </c>
      <c r="B228" s="189">
        <f>SUM(C228+G228+H228+I228)</f>
        <v>118</v>
      </c>
      <c r="C228" s="187">
        <f>SUM(D228+E228+F228)</f>
        <v>89</v>
      </c>
      <c r="D228" s="188">
        <v>48</v>
      </c>
      <c r="E228" s="188">
        <v>22</v>
      </c>
      <c r="F228" s="188">
        <v>19</v>
      </c>
      <c r="G228" s="188">
        <v>0</v>
      </c>
      <c r="H228" s="188">
        <v>0</v>
      </c>
      <c r="I228" s="188">
        <v>29</v>
      </c>
      <c r="J228" s="292"/>
      <c r="K228" s="294"/>
      <c r="L228" s="272"/>
      <c r="M228" s="267"/>
      <c r="N228" s="267"/>
      <c r="O228" s="267"/>
      <c r="P228" s="267"/>
      <c r="Q228" s="267"/>
      <c r="R228" s="267"/>
      <c r="S228" s="267"/>
      <c r="T228" s="267"/>
      <c r="U228" s="267"/>
    </row>
    <row r="229" spans="1:21" x14ac:dyDescent="0.25">
      <c r="A229" s="270" t="s">
        <v>509</v>
      </c>
      <c r="B229" s="189">
        <f>SUM(C229+G229+H229+I229)</f>
        <v>72</v>
      </c>
      <c r="C229" s="187">
        <f>SUM(D229+E229+F229)</f>
        <v>62</v>
      </c>
      <c r="D229" s="188">
        <v>44</v>
      </c>
      <c r="E229" s="188">
        <v>13</v>
      </c>
      <c r="F229" s="188">
        <v>5</v>
      </c>
      <c r="G229" s="188">
        <v>0</v>
      </c>
      <c r="H229" s="188">
        <v>0</v>
      </c>
      <c r="I229" s="188">
        <v>10</v>
      </c>
      <c r="J229" s="292"/>
      <c r="K229" s="294"/>
      <c r="L229" s="267"/>
      <c r="M229" s="267"/>
      <c r="N229" s="267"/>
      <c r="O229" s="267"/>
      <c r="P229" s="267"/>
      <c r="Q229" s="267"/>
      <c r="R229" s="267"/>
      <c r="S229" s="267"/>
      <c r="T229" s="267"/>
      <c r="U229" s="267"/>
    </row>
    <row r="230" spans="1:21" x14ac:dyDescent="0.25">
      <c r="A230" s="271" t="s">
        <v>429</v>
      </c>
      <c r="B230" s="189">
        <f>SUM(C230+G230+H230+I230)</f>
        <v>600</v>
      </c>
      <c r="C230" s="194">
        <f>SUM(D230+E230+F230)</f>
        <v>467</v>
      </c>
      <c r="D230" s="185">
        <f>SUM(D227:D229)</f>
        <v>307</v>
      </c>
      <c r="E230" s="185">
        <f t="shared" ref="E230:I230" si="66">SUM(E227:E229)</f>
        <v>84</v>
      </c>
      <c r="F230" s="185">
        <f t="shared" si="66"/>
        <v>76</v>
      </c>
      <c r="G230" s="185">
        <f t="shared" si="66"/>
        <v>0</v>
      </c>
      <c r="H230" s="185">
        <f t="shared" si="66"/>
        <v>1</v>
      </c>
      <c r="I230" s="185">
        <f t="shared" si="66"/>
        <v>132</v>
      </c>
      <c r="J230" s="293"/>
      <c r="K230" s="294"/>
      <c r="L230" s="267"/>
      <c r="M230" s="267"/>
      <c r="N230" s="292"/>
      <c r="O230" s="294"/>
      <c r="P230" s="272"/>
      <c r="Q230" s="293"/>
      <c r="R230" s="294"/>
      <c r="S230" s="267"/>
      <c r="T230" s="267"/>
      <c r="U230" s="267"/>
    </row>
    <row r="231" spans="1:21" ht="6" customHeight="1" x14ac:dyDescent="0.25">
      <c r="A231" s="89"/>
      <c r="B231" s="88"/>
      <c r="C231" s="89"/>
      <c r="D231" s="87"/>
      <c r="E231" s="87"/>
      <c r="F231" s="87"/>
      <c r="G231" s="89"/>
      <c r="N231" s="89"/>
      <c r="O231" s="87"/>
      <c r="P231" s="85"/>
      <c r="Q231" s="88"/>
      <c r="R231" s="87"/>
    </row>
    <row r="232" spans="1:21" ht="82.5" x14ac:dyDescent="0.25">
      <c r="A232" s="75" t="s">
        <v>521</v>
      </c>
      <c r="B232" s="73" t="s">
        <v>1</v>
      </c>
      <c r="C232" s="73" t="s">
        <v>526</v>
      </c>
      <c r="D232" s="73" t="s">
        <v>526</v>
      </c>
      <c r="E232" s="73" t="s">
        <v>526</v>
      </c>
      <c r="F232" s="73" t="s">
        <v>526</v>
      </c>
      <c r="G232" s="73" t="s">
        <v>526</v>
      </c>
      <c r="H232" s="73" t="s">
        <v>527</v>
      </c>
      <c r="I232" s="73" t="s">
        <v>827</v>
      </c>
      <c r="J232" s="73" t="s">
        <v>527</v>
      </c>
      <c r="K232" s="73" t="s">
        <v>3</v>
      </c>
      <c r="L232" s="73" t="s">
        <v>141</v>
      </c>
      <c r="M232" s="73" t="s">
        <v>142</v>
      </c>
      <c r="N232" s="89"/>
      <c r="O232" s="87"/>
      <c r="P232" s="85"/>
      <c r="Q232" s="88"/>
      <c r="R232" s="87"/>
    </row>
    <row r="233" spans="1:21" x14ac:dyDescent="0.25">
      <c r="A233" s="76" t="s">
        <v>4</v>
      </c>
      <c r="B233" s="74"/>
      <c r="C233" s="96" t="s">
        <v>5</v>
      </c>
      <c r="D233" s="96" t="s">
        <v>6</v>
      </c>
      <c r="E233" s="96" t="s">
        <v>9</v>
      </c>
      <c r="F233" s="96" t="s">
        <v>10</v>
      </c>
      <c r="G233" s="96" t="s">
        <v>23</v>
      </c>
      <c r="H233" s="96" t="s">
        <v>5</v>
      </c>
      <c r="I233" s="96" t="s">
        <v>7</v>
      </c>
      <c r="J233" s="96" t="s">
        <v>8</v>
      </c>
      <c r="K233" s="96" t="s">
        <v>11</v>
      </c>
      <c r="L233" s="96"/>
      <c r="M233" s="74"/>
      <c r="N233" s="89"/>
      <c r="O233" s="87"/>
      <c r="P233" s="85"/>
      <c r="Q233" s="88"/>
      <c r="R233" s="87"/>
    </row>
    <row r="234" spans="1:21" x14ac:dyDescent="0.25">
      <c r="A234" s="270" t="s">
        <v>510</v>
      </c>
      <c r="B234" s="189">
        <f>SUM(C234+H234+K234+L234+M234)</f>
        <v>249</v>
      </c>
      <c r="C234" s="187">
        <f>SUM(D234+E234+F234+G234)</f>
        <v>89</v>
      </c>
      <c r="D234" s="188">
        <v>74</v>
      </c>
      <c r="E234" s="188">
        <v>6</v>
      </c>
      <c r="F234" s="188">
        <v>6</v>
      </c>
      <c r="G234" s="188">
        <v>3</v>
      </c>
      <c r="H234" s="128">
        <f>SUM(I234+J234)</f>
        <v>141</v>
      </c>
      <c r="I234" s="188">
        <v>119</v>
      </c>
      <c r="J234" s="188">
        <v>22</v>
      </c>
      <c r="K234" s="188">
        <v>0</v>
      </c>
      <c r="L234" s="188">
        <v>0</v>
      </c>
      <c r="M234" s="188">
        <v>19</v>
      </c>
      <c r="N234" s="89"/>
      <c r="O234" s="87"/>
      <c r="P234" s="85"/>
      <c r="Q234" s="88"/>
      <c r="R234" s="87"/>
    </row>
    <row r="235" spans="1:21" x14ac:dyDescent="0.25">
      <c r="A235" s="270" t="s">
        <v>511</v>
      </c>
      <c r="B235" s="189">
        <f>SUM(C235+H235+K235+L235+M235)</f>
        <v>209</v>
      </c>
      <c r="C235" s="187">
        <f>SUM(D235+E235+F235+G235)</f>
        <v>50</v>
      </c>
      <c r="D235" s="188">
        <v>37</v>
      </c>
      <c r="E235" s="188">
        <v>3</v>
      </c>
      <c r="F235" s="188">
        <v>10</v>
      </c>
      <c r="G235" s="188">
        <v>0</v>
      </c>
      <c r="H235" s="128">
        <f>SUM(I235+J235)</f>
        <v>144</v>
      </c>
      <c r="I235" s="188">
        <v>109</v>
      </c>
      <c r="J235" s="188">
        <v>35</v>
      </c>
      <c r="K235" s="188">
        <v>0</v>
      </c>
      <c r="L235" s="188">
        <v>0</v>
      </c>
      <c r="M235" s="188">
        <v>15</v>
      </c>
    </row>
    <row r="236" spans="1:21" x14ac:dyDescent="0.25">
      <c r="A236" s="271" t="s">
        <v>429</v>
      </c>
      <c r="B236" s="194">
        <f>SUM(C236+H236+K236+L236+M236)</f>
        <v>458</v>
      </c>
      <c r="C236" s="194">
        <f>SUM(D236+E236+F236+G236)</f>
        <v>139</v>
      </c>
      <c r="D236" s="185">
        <f>SUM(D234:D235)</f>
        <v>111</v>
      </c>
      <c r="E236" s="185">
        <f t="shared" ref="E236:G236" si="67">SUM(E234:E235)</f>
        <v>9</v>
      </c>
      <c r="F236" s="185">
        <f t="shared" si="67"/>
        <v>16</v>
      </c>
      <c r="G236" s="185">
        <f t="shared" si="67"/>
        <v>3</v>
      </c>
      <c r="H236" s="159">
        <f>SUM(I236+J236)</f>
        <v>285</v>
      </c>
      <c r="I236" s="185">
        <f>SUM(I234:I235)</f>
        <v>228</v>
      </c>
      <c r="J236" s="185">
        <f>SUM(J234:J235)</f>
        <v>57</v>
      </c>
      <c r="K236" s="185">
        <f>SUM(K234:K235)</f>
        <v>0</v>
      </c>
      <c r="L236" s="185">
        <f>SUM(L234:L235)</f>
        <v>0</v>
      </c>
      <c r="M236" s="185">
        <f>SUM(M234:M235)</f>
        <v>34</v>
      </c>
      <c r="N236" s="86"/>
      <c r="O236" s="72"/>
      <c r="P236" s="88"/>
      <c r="Q236" s="87"/>
    </row>
    <row r="237" spans="1:21" ht="9" customHeight="1" x14ac:dyDescent="0.25">
      <c r="A237" s="89"/>
      <c r="B237" s="91"/>
      <c r="C237" s="92"/>
      <c r="D237" s="95"/>
      <c r="E237" s="95"/>
      <c r="F237" s="93"/>
      <c r="G237" s="89"/>
      <c r="M237" s="86"/>
      <c r="N237" s="86"/>
      <c r="O237" s="72"/>
      <c r="P237" s="88"/>
      <c r="Q237" s="87"/>
    </row>
    <row r="238" spans="1:21" ht="99" x14ac:dyDescent="0.25">
      <c r="A238" s="75" t="s">
        <v>522</v>
      </c>
      <c r="B238" s="73" t="s">
        <v>1</v>
      </c>
      <c r="C238" s="73" t="s">
        <v>528</v>
      </c>
      <c r="D238" s="73" t="s">
        <v>528</v>
      </c>
      <c r="E238" s="73" t="s">
        <v>528</v>
      </c>
      <c r="F238" s="73" t="s">
        <v>529</v>
      </c>
      <c r="G238" s="73" t="s">
        <v>828</v>
      </c>
      <c r="H238" s="73" t="s">
        <v>529</v>
      </c>
      <c r="I238" s="73" t="s">
        <v>529</v>
      </c>
      <c r="J238" s="73" t="s">
        <v>3</v>
      </c>
      <c r="K238" s="73" t="s">
        <v>141</v>
      </c>
      <c r="L238" s="73" t="s">
        <v>142</v>
      </c>
      <c r="M238" s="86"/>
      <c r="N238" s="86"/>
      <c r="O238" s="72"/>
      <c r="P238" s="88"/>
      <c r="Q238" s="87"/>
    </row>
    <row r="239" spans="1:21" x14ac:dyDescent="0.25">
      <c r="A239" s="76" t="s">
        <v>4</v>
      </c>
      <c r="B239" s="74"/>
      <c r="C239" s="96" t="s">
        <v>5</v>
      </c>
      <c r="D239" s="96" t="s">
        <v>6</v>
      </c>
      <c r="E239" s="96" t="s">
        <v>9</v>
      </c>
      <c r="F239" s="96" t="s">
        <v>5</v>
      </c>
      <c r="G239" s="96" t="s">
        <v>7</v>
      </c>
      <c r="H239" s="74" t="s">
        <v>8</v>
      </c>
      <c r="I239" s="74" t="s">
        <v>10</v>
      </c>
      <c r="J239" s="74" t="s">
        <v>11</v>
      </c>
      <c r="K239" s="74"/>
      <c r="L239" s="74"/>
      <c r="M239" s="72"/>
      <c r="N239" s="72"/>
      <c r="O239" s="72"/>
      <c r="P239" s="89"/>
      <c r="Q239" s="87"/>
    </row>
    <row r="240" spans="1:21" x14ac:dyDescent="0.25">
      <c r="A240" s="168" t="s">
        <v>512</v>
      </c>
      <c r="B240" s="189">
        <f>SUM(C240+F240+J240+K240+L240)</f>
        <v>175</v>
      </c>
      <c r="C240" s="187">
        <f>SUM(D240+E240)</f>
        <v>57</v>
      </c>
      <c r="D240" s="188">
        <v>51</v>
      </c>
      <c r="E240" s="188">
        <v>6</v>
      </c>
      <c r="F240" s="187">
        <f>SUM(G240+H240+I240)</f>
        <v>107</v>
      </c>
      <c r="G240" s="188">
        <v>75</v>
      </c>
      <c r="H240" s="188">
        <v>23</v>
      </c>
      <c r="I240" s="188">
        <v>9</v>
      </c>
      <c r="J240" s="188">
        <v>0</v>
      </c>
      <c r="K240" s="188">
        <v>0</v>
      </c>
      <c r="L240" s="188">
        <v>11</v>
      </c>
      <c r="M240" s="249"/>
      <c r="N240" s="72"/>
      <c r="O240" s="72"/>
      <c r="P240" s="72"/>
      <c r="Q240" s="72"/>
    </row>
    <row r="241" spans="1:17" x14ac:dyDescent="0.25">
      <c r="A241" s="168" t="s">
        <v>513</v>
      </c>
      <c r="B241" s="189">
        <f>SUM(C241+F241+J241+K241+L241)</f>
        <v>19</v>
      </c>
      <c r="C241" s="187">
        <f>SUM(D241+E241)</f>
        <v>2</v>
      </c>
      <c r="D241" s="188">
        <v>2</v>
      </c>
      <c r="E241" s="188">
        <v>0</v>
      </c>
      <c r="F241" s="187">
        <f>SUM(G241+H241+I241)</f>
        <v>13</v>
      </c>
      <c r="G241" s="188">
        <v>10</v>
      </c>
      <c r="H241" s="188">
        <v>3</v>
      </c>
      <c r="I241" s="188">
        <v>0</v>
      </c>
      <c r="J241" s="188">
        <v>0</v>
      </c>
      <c r="K241" s="188">
        <v>0</v>
      </c>
      <c r="L241" s="188">
        <v>4</v>
      </c>
      <c r="M241" s="249"/>
      <c r="N241" s="72"/>
      <c r="O241" s="72"/>
      <c r="P241" s="72"/>
      <c r="Q241" s="72"/>
    </row>
    <row r="242" spans="1:17" x14ac:dyDescent="0.25">
      <c r="A242" s="168" t="s">
        <v>514</v>
      </c>
      <c r="B242" s="189">
        <f>SUM(C242+F242+J242+K242+L242)</f>
        <v>335</v>
      </c>
      <c r="C242" s="187">
        <f>SUM(D242+E242)</f>
        <v>111</v>
      </c>
      <c r="D242" s="188">
        <v>95</v>
      </c>
      <c r="E242" s="188">
        <v>16</v>
      </c>
      <c r="F242" s="187">
        <f>SUM(G242+H242+I242)</f>
        <v>212</v>
      </c>
      <c r="G242" s="188">
        <v>169</v>
      </c>
      <c r="H242" s="188">
        <v>39</v>
      </c>
      <c r="I242" s="188">
        <v>4</v>
      </c>
      <c r="J242" s="188">
        <v>1</v>
      </c>
      <c r="K242" s="188">
        <v>0</v>
      </c>
      <c r="L242" s="188">
        <v>11</v>
      </c>
      <c r="M242" s="249"/>
      <c r="N242" s="72"/>
    </row>
    <row r="243" spans="1:17" x14ac:dyDescent="0.25">
      <c r="A243" s="169" t="s">
        <v>429</v>
      </c>
      <c r="B243" s="194">
        <f>SUM(C243+F243+J243+K243+L243)</f>
        <v>529</v>
      </c>
      <c r="C243" s="194">
        <f>SUM(D243+E243)</f>
        <v>170</v>
      </c>
      <c r="D243" s="185">
        <f>SUM(D240:D242)</f>
        <v>148</v>
      </c>
      <c r="E243" s="185">
        <f>SUM(E240:E242)</f>
        <v>22</v>
      </c>
      <c r="F243" s="194">
        <f>SUM(G243+H243+I243)</f>
        <v>332</v>
      </c>
      <c r="G243" s="185">
        <f t="shared" ref="G243:L243" si="68">SUM(G240:G242)</f>
        <v>254</v>
      </c>
      <c r="H243" s="185">
        <f t="shared" si="68"/>
        <v>65</v>
      </c>
      <c r="I243" s="185">
        <f t="shared" si="68"/>
        <v>13</v>
      </c>
      <c r="J243" s="185">
        <f t="shared" si="68"/>
        <v>1</v>
      </c>
      <c r="K243" s="185">
        <f t="shared" si="68"/>
        <v>0</v>
      </c>
      <c r="L243" s="185">
        <f t="shared" si="68"/>
        <v>26</v>
      </c>
    </row>
    <row r="244" spans="1:17" ht="6.75" customHeight="1" x14ac:dyDescent="0.25">
      <c r="J244" s="72"/>
      <c r="K244" s="72"/>
      <c r="L244" s="72"/>
    </row>
    <row r="245" spans="1:17" ht="92.25" customHeight="1" x14ac:dyDescent="0.25">
      <c r="A245" s="75" t="s">
        <v>829</v>
      </c>
      <c r="B245" s="73" t="s">
        <v>1</v>
      </c>
      <c r="C245" s="73" t="s">
        <v>523</v>
      </c>
      <c r="D245" s="73" t="s">
        <v>830</v>
      </c>
      <c r="E245" s="73" t="s">
        <v>523</v>
      </c>
      <c r="F245" s="73" t="s">
        <v>523</v>
      </c>
      <c r="G245" s="73" t="s">
        <v>3</v>
      </c>
      <c r="H245" s="73" t="s">
        <v>141</v>
      </c>
      <c r="I245" s="73" t="s">
        <v>142</v>
      </c>
      <c r="J245" s="72"/>
      <c r="K245" s="72"/>
      <c r="L245" s="72"/>
    </row>
    <row r="246" spans="1:17" x14ac:dyDescent="0.25">
      <c r="A246" s="76" t="s">
        <v>4</v>
      </c>
      <c r="B246" s="74"/>
      <c r="C246" s="96" t="s">
        <v>5</v>
      </c>
      <c r="D246" s="96" t="s">
        <v>7</v>
      </c>
      <c r="E246" s="96" t="s">
        <v>8</v>
      </c>
      <c r="F246" s="96" t="s">
        <v>10</v>
      </c>
      <c r="G246" s="96" t="s">
        <v>11</v>
      </c>
      <c r="H246" s="96"/>
      <c r="I246" s="74"/>
      <c r="J246" s="85"/>
      <c r="K246" s="86"/>
      <c r="L246" s="72"/>
    </row>
    <row r="247" spans="1:17" x14ac:dyDescent="0.25">
      <c r="A247" s="168" t="s">
        <v>505</v>
      </c>
      <c r="B247" s="189">
        <f t="shared" ref="B247:B257" si="69">SUM(C247+G247+H247+I247)</f>
        <v>302</v>
      </c>
      <c r="C247" s="202">
        <f t="shared" ref="C247:C257" si="70">SUM(D247+E247+F247)</f>
        <v>214</v>
      </c>
      <c r="D247" s="188">
        <v>125</v>
      </c>
      <c r="E247" s="188">
        <v>46</v>
      </c>
      <c r="F247" s="188">
        <v>43</v>
      </c>
      <c r="G247" s="188">
        <v>0</v>
      </c>
      <c r="H247" s="188">
        <v>0</v>
      </c>
      <c r="I247" s="188">
        <v>88</v>
      </c>
      <c r="J247" s="249"/>
      <c r="K247" s="86"/>
      <c r="L247" s="72"/>
    </row>
    <row r="248" spans="1:17" x14ac:dyDescent="0.25">
      <c r="A248" s="168" t="s">
        <v>506</v>
      </c>
      <c r="B248" s="189">
        <f t="shared" si="69"/>
        <v>227</v>
      </c>
      <c r="C248" s="202">
        <f t="shared" si="70"/>
        <v>180</v>
      </c>
      <c r="D248" s="188">
        <v>106</v>
      </c>
      <c r="E248" s="188">
        <v>39</v>
      </c>
      <c r="F248" s="188">
        <v>35</v>
      </c>
      <c r="G248" s="188">
        <v>0</v>
      </c>
      <c r="H248" s="188">
        <v>0</v>
      </c>
      <c r="I248" s="188">
        <v>47</v>
      </c>
      <c r="J248" s="249"/>
      <c r="K248" s="86"/>
      <c r="L248" s="72"/>
    </row>
    <row r="249" spans="1:17" x14ac:dyDescent="0.25">
      <c r="A249" s="168" t="s">
        <v>507</v>
      </c>
      <c r="B249" s="189">
        <f t="shared" si="69"/>
        <v>410</v>
      </c>
      <c r="C249" s="202">
        <f t="shared" si="70"/>
        <v>316</v>
      </c>
      <c r="D249" s="188">
        <v>216</v>
      </c>
      <c r="E249" s="188">
        <v>49</v>
      </c>
      <c r="F249" s="188">
        <v>51</v>
      </c>
      <c r="G249" s="188">
        <v>0</v>
      </c>
      <c r="H249" s="188">
        <v>1</v>
      </c>
      <c r="I249" s="188">
        <v>93</v>
      </c>
      <c r="J249" s="249"/>
      <c r="K249" s="86"/>
      <c r="L249" s="72"/>
    </row>
    <row r="250" spans="1:17" x14ac:dyDescent="0.25">
      <c r="A250" s="168" t="s">
        <v>508</v>
      </c>
      <c r="B250" s="189">
        <f t="shared" si="69"/>
        <v>118</v>
      </c>
      <c r="C250" s="202">
        <f t="shared" si="70"/>
        <v>90</v>
      </c>
      <c r="D250" s="188">
        <v>53</v>
      </c>
      <c r="E250" s="188">
        <v>21</v>
      </c>
      <c r="F250" s="188">
        <v>16</v>
      </c>
      <c r="G250" s="188">
        <v>0</v>
      </c>
      <c r="H250" s="188">
        <v>0</v>
      </c>
      <c r="I250" s="188">
        <v>28</v>
      </c>
      <c r="J250" s="249"/>
      <c r="K250" s="86"/>
      <c r="L250" s="72"/>
    </row>
    <row r="251" spans="1:17" x14ac:dyDescent="0.25">
      <c r="A251" s="168" t="s">
        <v>509</v>
      </c>
      <c r="B251" s="189">
        <f t="shared" si="69"/>
        <v>72</v>
      </c>
      <c r="C251" s="202">
        <f t="shared" si="70"/>
        <v>63</v>
      </c>
      <c r="D251" s="188">
        <v>42</v>
      </c>
      <c r="E251" s="188">
        <v>14</v>
      </c>
      <c r="F251" s="188">
        <v>7</v>
      </c>
      <c r="G251" s="188">
        <v>0</v>
      </c>
      <c r="H251" s="188">
        <v>0</v>
      </c>
      <c r="I251" s="188">
        <v>9</v>
      </c>
      <c r="J251" s="249"/>
      <c r="K251" s="86"/>
      <c r="L251" s="80"/>
    </row>
    <row r="252" spans="1:17" x14ac:dyDescent="0.25">
      <c r="A252" s="168" t="s">
        <v>510</v>
      </c>
      <c r="B252" s="189">
        <f t="shared" si="69"/>
        <v>249</v>
      </c>
      <c r="C252" s="202">
        <f t="shared" si="70"/>
        <v>202</v>
      </c>
      <c r="D252" s="188">
        <v>154</v>
      </c>
      <c r="E252" s="188">
        <v>28</v>
      </c>
      <c r="F252" s="188">
        <v>20</v>
      </c>
      <c r="G252" s="188">
        <v>1</v>
      </c>
      <c r="H252" s="188">
        <v>0</v>
      </c>
      <c r="I252" s="188">
        <v>46</v>
      </c>
      <c r="J252" s="249"/>
      <c r="K252" s="86"/>
      <c r="L252" s="80"/>
    </row>
    <row r="253" spans="1:17" x14ac:dyDescent="0.25">
      <c r="A253" s="168" t="s">
        <v>511</v>
      </c>
      <c r="B253" s="189">
        <f t="shared" si="69"/>
        <v>209</v>
      </c>
      <c r="C253" s="202">
        <f t="shared" si="70"/>
        <v>181</v>
      </c>
      <c r="D253" s="188">
        <v>122</v>
      </c>
      <c r="E253" s="188">
        <v>34</v>
      </c>
      <c r="F253" s="188">
        <v>25</v>
      </c>
      <c r="G253" s="188">
        <v>0</v>
      </c>
      <c r="H253" s="188">
        <v>0</v>
      </c>
      <c r="I253" s="188">
        <v>28</v>
      </c>
      <c r="J253" s="249"/>
      <c r="K253" s="86"/>
      <c r="L253" s="80"/>
    </row>
    <row r="254" spans="1:17" x14ac:dyDescent="0.25">
      <c r="A254" s="168" t="s">
        <v>512</v>
      </c>
      <c r="B254" s="189">
        <f t="shared" si="69"/>
        <v>175</v>
      </c>
      <c r="C254" s="202">
        <f t="shared" si="70"/>
        <v>142</v>
      </c>
      <c r="D254" s="188">
        <v>107</v>
      </c>
      <c r="E254" s="188">
        <v>23</v>
      </c>
      <c r="F254" s="188">
        <v>12</v>
      </c>
      <c r="G254" s="188">
        <v>0</v>
      </c>
      <c r="H254" s="188">
        <v>0</v>
      </c>
      <c r="I254" s="188">
        <v>33</v>
      </c>
      <c r="J254" s="249"/>
      <c r="K254" s="86"/>
      <c r="L254" s="80"/>
    </row>
    <row r="255" spans="1:17" x14ac:dyDescent="0.25">
      <c r="A255" s="168" t="s">
        <v>513</v>
      </c>
      <c r="B255" s="189">
        <f t="shared" si="69"/>
        <v>19</v>
      </c>
      <c r="C255" s="202">
        <f t="shared" si="70"/>
        <v>15</v>
      </c>
      <c r="D255" s="188">
        <v>9</v>
      </c>
      <c r="E255" s="188">
        <v>3</v>
      </c>
      <c r="F255" s="188">
        <v>3</v>
      </c>
      <c r="G255" s="188">
        <v>0</v>
      </c>
      <c r="H255" s="188">
        <v>0</v>
      </c>
      <c r="I255" s="188">
        <v>4</v>
      </c>
      <c r="J255" s="249"/>
      <c r="K255" s="86"/>
      <c r="L255" s="80"/>
    </row>
    <row r="256" spans="1:17" x14ac:dyDescent="0.25">
      <c r="A256" s="168" t="s">
        <v>514</v>
      </c>
      <c r="B256" s="189">
        <f t="shared" si="69"/>
        <v>335</v>
      </c>
      <c r="C256" s="202">
        <f t="shared" si="70"/>
        <v>286</v>
      </c>
      <c r="D256" s="188">
        <v>217</v>
      </c>
      <c r="E256" s="188">
        <v>49</v>
      </c>
      <c r="F256" s="188">
        <v>20</v>
      </c>
      <c r="G256" s="188">
        <v>3</v>
      </c>
      <c r="H256" s="188">
        <v>0</v>
      </c>
      <c r="I256" s="188">
        <v>46</v>
      </c>
      <c r="J256" s="249"/>
      <c r="K256" s="86"/>
    </row>
    <row r="257" spans="1:21" ht="12.75" customHeight="1" x14ac:dyDescent="0.25">
      <c r="A257" s="169" t="s">
        <v>429</v>
      </c>
      <c r="B257" s="194">
        <f t="shared" si="69"/>
        <v>2116</v>
      </c>
      <c r="C257" s="200">
        <f t="shared" si="70"/>
        <v>1689</v>
      </c>
      <c r="D257" s="185">
        <f>SUM(D247:D256)</f>
        <v>1151</v>
      </c>
      <c r="E257" s="185">
        <f t="shared" ref="E257:I257" si="71">SUM(E247:E256)</f>
        <v>306</v>
      </c>
      <c r="F257" s="185">
        <f t="shared" si="71"/>
        <v>232</v>
      </c>
      <c r="G257" s="185">
        <f t="shared" si="71"/>
        <v>4</v>
      </c>
      <c r="H257" s="185">
        <f t="shared" si="71"/>
        <v>1</v>
      </c>
      <c r="I257" s="185">
        <f t="shared" si="71"/>
        <v>422</v>
      </c>
    </row>
    <row r="258" spans="1:21" s="71" customFormat="1" ht="9.75" customHeight="1" x14ac:dyDescent="0.25">
      <c r="A258" s="89"/>
      <c r="B258" s="91"/>
      <c r="C258" s="69"/>
      <c r="D258" s="92"/>
      <c r="E258" s="92"/>
      <c r="F258" s="95"/>
      <c r="G258" s="95"/>
      <c r="H258" s="95"/>
      <c r="I258" s="93"/>
    </row>
    <row r="259" spans="1:21" s="71" customFormat="1" ht="12.75" hidden="1" customHeight="1" x14ac:dyDescent="0.25">
      <c r="A259" s="89"/>
      <c r="B259" s="91"/>
      <c r="C259" s="69"/>
      <c r="D259" s="92"/>
      <c r="E259" s="92"/>
      <c r="F259" s="95"/>
      <c r="G259" s="95"/>
      <c r="H259" s="95"/>
      <c r="I259" s="93"/>
    </row>
    <row r="260" spans="1:21" ht="91.5" x14ac:dyDescent="0.25">
      <c r="A260" s="75" t="s">
        <v>530</v>
      </c>
      <c r="B260" s="73" t="s">
        <v>1</v>
      </c>
      <c r="C260" s="73" t="s">
        <v>531</v>
      </c>
      <c r="D260" s="73" t="s">
        <v>531</v>
      </c>
      <c r="E260" s="73" t="s">
        <v>531</v>
      </c>
      <c r="F260" s="73" t="s">
        <v>531</v>
      </c>
      <c r="G260" s="73" t="s">
        <v>531</v>
      </c>
      <c r="H260" s="73" t="s">
        <v>532</v>
      </c>
      <c r="I260" s="73" t="s">
        <v>532</v>
      </c>
      <c r="J260" s="73" t="s">
        <v>532</v>
      </c>
      <c r="K260" s="73" t="s">
        <v>532</v>
      </c>
      <c r="L260" s="73" t="s">
        <v>532</v>
      </c>
      <c r="M260" s="73" t="s">
        <v>533</v>
      </c>
      <c r="N260" s="73" t="s">
        <v>936</v>
      </c>
      <c r="O260" s="73" t="s">
        <v>533</v>
      </c>
      <c r="P260" s="73" t="s">
        <v>535</v>
      </c>
      <c r="Q260" s="73" t="s">
        <v>937</v>
      </c>
      <c r="R260" s="73" t="s">
        <v>535</v>
      </c>
      <c r="S260" s="73" t="s">
        <v>3</v>
      </c>
      <c r="T260" s="73" t="s">
        <v>141</v>
      </c>
      <c r="U260" s="73" t="s">
        <v>142</v>
      </c>
    </row>
    <row r="261" spans="1:21" x14ac:dyDescent="0.25">
      <c r="A261" s="76" t="s">
        <v>439</v>
      </c>
      <c r="B261" s="74"/>
      <c r="C261" s="96" t="s">
        <v>5</v>
      </c>
      <c r="D261" s="96" t="s">
        <v>6</v>
      </c>
      <c r="E261" s="96" t="s">
        <v>8</v>
      </c>
      <c r="F261" s="96" t="s">
        <v>9</v>
      </c>
      <c r="G261" s="96" t="s">
        <v>10</v>
      </c>
      <c r="H261" s="96" t="s">
        <v>5</v>
      </c>
      <c r="I261" s="96" t="s">
        <v>6</v>
      </c>
      <c r="J261" s="96" t="s">
        <v>8</v>
      </c>
      <c r="K261" s="96" t="s">
        <v>9</v>
      </c>
      <c r="L261" s="96" t="s">
        <v>10</v>
      </c>
      <c r="M261" s="96" t="s">
        <v>5</v>
      </c>
      <c r="N261" s="96" t="s">
        <v>7</v>
      </c>
      <c r="O261" s="96" t="s">
        <v>534</v>
      </c>
      <c r="P261" s="96" t="s">
        <v>5</v>
      </c>
      <c r="Q261" s="96" t="s">
        <v>7</v>
      </c>
      <c r="R261" s="96" t="s">
        <v>534</v>
      </c>
      <c r="S261" s="96" t="s">
        <v>11</v>
      </c>
      <c r="T261" s="96"/>
      <c r="U261" s="82"/>
    </row>
    <row r="262" spans="1:21" x14ac:dyDescent="0.25">
      <c r="A262" s="168" t="s">
        <v>100</v>
      </c>
      <c r="B262" s="194">
        <f>SUM(C262+H262+M262+P262+S262+T262+U262)</f>
        <v>774</v>
      </c>
      <c r="C262" s="196">
        <f>SUM(D262+E262+F262+G262)</f>
        <v>159</v>
      </c>
      <c r="D262" s="193">
        <v>110</v>
      </c>
      <c r="E262" s="193">
        <v>39</v>
      </c>
      <c r="F262" s="193">
        <v>7</v>
      </c>
      <c r="G262" s="193">
        <v>3</v>
      </c>
      <c r="H262" s="202">
        <f>SUM(I262+J262+K262+L262)</f>
        <v>150</v>
      </c>
      <c r="I262" s="193">
        <v>104</v>
      </c>
      <c r="J262" s="193">
        <v>37</v>
      </c>
      <c r="K262" s="193">
        <v>4</v>
      </c>
      <c r="L262" s="193">
        <v>5</v>
      </c>
      <c r="M262" s="205">
        <f>SUM(N262+O262)</f>
        <v>242</v>
      </c>
      <c r="N262" s="193">
        <v>229</v>
      </c>
      <c r="O262" s="193">
        <v>13</v>
      </c>
      <c r="P262" s="205">
        <f>SUM(Q262+R262)</f>
        <v>161</v>
      </c>
      <c r="Q262" s="193">
        <v>155</v>
      </c>
      <c r="R262" s="193">
        <v>6</v>
      </c>
      <c r="S262" s="193">
        <v>0</v>
      </c>
      <c r="T262" s="193">
        <v>4</v>
      </c>
      <c r="U262" s="193">
        <v>58</v>
      </c>
    </row>
    <row r="263" spans="1:21" x14ac:dyDescent="0.25">
      <c r="A263" s="169" t="s">
        <v>429</v>
      </c>
      <c r="B263" s="194">
        <f>SUM(C263+H263+M263+P263+S263+T263+U263)</f>
        <v>774</v>
      </c>
      <c r="C263" s="194">
        <f>SUM(D263+E263+F263+G263)</f>
        <v>159</v>
      </c>
      <c r="D263" s="185">
        <f>SUM(D262)</f>
        <v>110</v>
      </c>
      <c r="E263" s="185">
        <f t="shared" ref="E263:G263" si="72">SUM(E262)</f>
        <v>39</v>
      </c>
      <c r="F263" s="185">
        <f t="shared" si="72"/>
        <v>7</v>
      </c>
      <c r="G263" s="185">
        <f t="shared" si="72"/>
        <v>3</v>
      </c>
      <c r="H263" s="200">
        <f>SUM(I263+J263+K263+L263)</f>
        <v>150</v>
      </c>
      <c r="I263" s="185">
        <f t="shared" ref="I263:L263" si="73">SUM(I262)</f>
        <v>104</v>
      </c>
      <c r="J263" s="185">
        <f t="shared" si="73"/>
        <v>37</v>
      </c>
      <c r="K263" s="185">
        <f t="shared" si="73"/>
        <v>4</v>
      </c>
      <c r="L263" s="185">
        <f t="shared" si="73"/>
        <v>5</v>
      </c>
      <c r="M263" s="159">
        <f>SUM(N263+O263)</f>
        <v>242</v>
      </c>
      <c r="N263" s="185">
        <f t="shared" ref="N263:O263" si="74">SUM(N262)</f>
        <v>229</v>
      </c>
      <c r="O263" s="185">
        <f t="shared" si="74"/>
        <v>13</v>
      </c>
      <c r="P263" s="159">
        <f>SUM(Q263+R263)</f>
        <v>161</v>
      </c>
      <c r="Q263" s="185">
        <f t="shared" ref="Q263:U263" si="75">SUM(Q262)</f>
        <v>155</v>
      </c>
      <c r="R263" s="185">
        <f t="shared" si="75"/>
        <v>6</v>
      </c>
      <c r="S263" s="185">
        <f t="shared" si="75"/>
        <v>0</v>
      </c>
      <c r="T263" s="185">
        <f t="shared" si="75"/>
        <v>4</v>
      </c>
      <c r="U263" s="185">
        <f t="shared" si="75"/>
        <v>58</v>
      </c>
    </row>
    <row r="264" spans="1:21" ht="5.25" customHeight="1" x14ac:dyDescent="0.25"/>
    <row r="265" spans="1:21" hidden="1" x14ac:dyDescent="0.25"/>
    <row r="266" spans="1:21" ht="66.75" x14ac:dyDescent="0.25">
      <c r="A266" s="75" t="s">
        <v>536</v>
      </c>
      <c r="B266" s="73" t="s">
        <v>1</v>
      </c>
      <c r="C266" s="73" t="s">
        <v>537</v>
      </c>
      <c r="D266" s="73" t="s">
        <v>831</v>
      </c>
      <c r="E266" s="73" t="s">
        <v>3</v>
      </c>
      <c r="F266" s="73" t="s">
        <v>141</v>
      </c>
      <c r="G266" s="73" t="s">
        <v>142</v>
      </c>
    </row>
    <row r="267" spans="1:21" x14ac:dyDescent="0.25">
      <c r="A267" s="76" t="s">
        <v>4</v>
      </c>
      <c r="B267" s="74"/>
      <c r="C267" s="96" t="s">
        <v>5</v>
      </c>
      <c r="D267" s="96" t="s">
        <v>7</v>
      </c>
      <c r="E267" s="96" t="s">
        <v>11</v>
      </c>
      <c r="F267" s="96"/>
      <c r="G267" s="74"/>
    </row>
    <row r="268" spans="1:21" x14ac:dyDescent="0.25">
      <c r="A268" s="168" t="s">
        <v>123</v>
      </c>
      <c r="B268" s="189">
        <f>SUM(C268+E268+F268+G268)</f>
        <v>153</v>
      </c>
      <c r="C268" s="187">
        <f>SUM(D268)</f>
        <v>132</v>
      </c>
      <c r="D268" s="188">
        <v>132</v>
      </c>
      <c r="E268" s="188">
        <v>0</v>
      </c>
      <c r="F268" s="188">
        <v>0</v>
      </c>
      <c r="G268" s="188">
        <v>21</v>
      </c>
    </row>
    <row r="269" spans="1:21" x14ac:dyDescent="0.25">
      <c r="A269" s="169" t="s">
        <v>429</v>
      </c>
      <c r="B269" s="194">
        <f>SUM(C269+E269+F269+G269)</f>
        <v>153</v>
      </c>
      <c r="C269" s="194">
        <f>SUM(D269)</f>
        <v>132</v>
      </c>
      <c r="D269" s="185">
        <f>SUM(D268)</f>
        <v>132</v>
      </c>
      <c r="E269" s="185">
        <f t="shared" ref="E269:G269" si="76">SUM(E268)</f>
        <v>0</v>
      </c>
      <c r="F269" s="185">
        <f t="shared" si="76"/>
        <v>0</v>
      </c>
      <c r="G269" s="185">
        <f t="shared" si="76"/>
        <v>21</v>
      </c>
    </row>
    <row r="270" spans="1:21" ht="5.25" customHeight="1" x14ac:dyDescent="0.25">
      <c r="C270" s="309"/>
    </row>
    <row r="271" spans="1:21" hidden="1" x14ac:dyDescent="0.25">
      <c r="C271" s="309"/>
    </row>
    <row r="272" spans="1:21" hidden="1" x14ac:dyDescent="0.25">
      <c r="C272" s="309"/>
    </row>
    <row r="273" spans="1:9" ht="77.25" x14ac:dyDescent="0.25">
      <c r="A273" s="75" t="s">
        <v>538</v>
      </c>
      <c r="B273" s="73" t="s">
        <v>1</v>
      </c>
      <c r="C273" s="73" t="s">
        <v>543</v>
      </c>
      <c r="D273" s="73" t="s">
        <v>832</v>
      </c>
      <c r="E273" s="73" t="s">
        <v>3</v>
      </c>
      <c r="F273" s="73" t="s">
        <v>141</v>
      </c>
      <c r="G273" s="73" t="s">
        <v>142</v>
      </c>
    </row>
    <row r="274" spans="1:9" x14ac:dyDescent="0.25">
      <c r="A274" s="76" t="s">
        <v>4</v>
      </c>
      <c r="B274" s="74"/>
      <c r="C274" s="96" t="s">
        <v>5</v>
      </c>
      <c r="D274" s="96" t="s">
        <v>7</v>
      </c>
      <c r="E274" s="96" t="s">
        <v>11</v>
      </c>
      <c r="F274" s="96"/>
      <c r="G274" s="81"/>
    </row>
    <row r="275" spans="1:9" x14ac:dyDescent="0.25">
      <c r="A275" s="168" t="s">
        <v>123</v>
      </c>
      <c r="B275" s="189">
        <f>SUM(C275+E275+F275+G275)</f>
        <v>153</v>
      </c>
      <c r="C275" s="197">
        <f>SUM(D275)</f>
        <v>143</v>
      </c>
      <c r="D275" s="188">
        <v>143</v>
      </c>
      <c r="E275" s="175">
        <v>0</v>
      </c>
      <c r="F275" s="188">
        <v>0</v>
      </c>
      <c r="G275" s="188">
        <v>10</v>
      </c>
    </row>
    <row r="276" spans="1:9" x14ac:dyDescent="0.25">
      <c r="A276" s="170" t="s">
        <v>429</v>
      </c>
      <c r="B276" s="194">
        <f>SUM(C276+E276+F276+G276)</f>
        <v>153</v>
      </c>
      <c r="C276" s="199">
        <f>SUM(D276)</f>
        <v>143</v>
      </c>
      <c r="D276" s="185">
        <f>SUM(D275)</f>
        <v>143</v>
      </c>
      <c r="E276" s="185">
        <f t="shared" ref="E276:G276" si="77">SUM(E275)</f>
        <v>0</v>
      </c>
      <c r="F276" s="185">
        <f t="shared" si="77"/>
        <v>0</v>
      </c>
      <c r="G276" s="185">
        <f t="shared" si="77"/>
        <v>10</v>
      </c>
    </row>
    <row r="277" spans="1:9" ht="6.75" customHeight="1" x14ac:dyDescent="0.25"/>
    <row r="278" spans="1:9" ht="81" x14ac:dyDescent="0.25">
      <c r="A278" s="75" t="s">
        <v>539</v>
      </c>
      <c r="B278" s="73" t="s">
        <v>1</v>
      </c>
      <c r="C278" s="73" t="s">
        <v>544</v>
      </c>
      <c r="D278" s="73" t="s">
        <v>833</v>
      </c>
      <c r="E278" s="73" t="s">
        <v>3</v>
      </c>
      <c r="F278" s="73" t="s">
        <v>141</v>
      </c>
      <c r="G278" s="73" t="s">
        <v>142</v>
      </c>
    </row>
    <row r="279" spans="1:9" x14ac:dyDescent="0.25">
      <c r="A279" s="76" t="s">
        <v>4</v>
      </c>
      <c r="B279" s="74"/>
      <c r="C279" s="96" t="s">
        <v>5</v>
      </c>
      <c r="D279" s="96" t="s">
        <v>7</v>
      </c>
      <c r="E279" s="96" t="s">
        <v>11</v>
      </c>
      <c r="F279" s="96"/>
      <c r="G279" s="82"/>
    </row>
    <row r="280" spans="1:9" x14ac:dyDescent="0.25">
      <c r="A280" s="168" t="s">
        <v>123</v>
      </c>
      <c r="B280" s="189">
        <f>SUM(C280+E280+F280+G280)</f>
        <v>153</v>
      </c>
      <c r="C280" s="187">
        <f>SUM(D280)</f>
        <v>134</v>
      </c>
      <c r="D280" s="188">
        <v>134</v>
      </c>
      <c r="E280" s="188">
        <v>0</v>
      </c>
      <c r="F280" s="188">
        <v>0</v>
      </c>
      <c r="G280" s="188">
        <v>19</v>
      </c>
    </row>
    <row r="281" spans="1:9" x14ac:dyDescent="0.25">
      <c r="A281" s="169" t="s">
        <v>429</v>
      </c>
      <c r="B281" s="194">
        <f>SUM(C281+E281+F281+G281)</f>
        <v>153</v>
      </c>
      <c r="C281" s="194">
        <f>SUM(D281)</f>
        <v>134</v>
      </c>
      <c r="D281" s="185">
        <f>SUM(D280)</f>
        <v>134</v>
      </c>
      <c r="E281" s="185">
        <f t="shared" ref="E281:G281" si="78">SUM(E280)</f>
        <v>0</v>
      </c>
      <c r="F281" s="185">
        <f t="shared" si="78"/>
        <v>0</v>
      </c>
      <c r="G281" s="185">
        <f t="shared" si="78"/>
        <v>19</v>
      </c>
    </row>
    <row r="282" spans="1:9" ht="7.5" customHeight="1" x14ac:dyDescent="0.25"/>
    <row r="283" spans="1:9" ht="76.5" x14ac:dyDescent="0.25">
      <c r="A283" s="75" t="s">
        <v>540</v>
      </c>
      <c r="B283" s="73" t="s">
        <v>1</v>
      </c>
      <c r="C283" s="73" t="s">
        <v>545</v>
      </c>
      <c r="D283" s="73" t="s">
        <v>834</v>
      </c>
      <c r="E283" s="73" t="s">
        <v>546</v>
      </c>
      <c r="F283" s="73" t="s">
        <v>835</v>
      </c>
      <c r="G283" s="73" t="s">
        <v>3</v>
      </c>
      <c r="H283" s="73" t="s">
        <v>141</v>
      </c>
      <c r="I283" s="73" t="s">
        <v>142</v>
      </c>
    </row>
    <row r="284" spans="1:9" x14ac:dyDescent="0.25">
      <c r="A284" s="76" t="s">
        <v>439</v>
      </c>
      <c r="B284" s="74"/>
      <c r="C284" s="96" t="s">
        <v>5</v>
      </c>
      <c r="D284" s="96" t="s">
        <v>7</v>
      </c>
      <c r="E284" s="96" t="s">
        <v>5</v>
      </c>
      <c r="F284" s="96" t="s">
        <v>7</v>
      </c>
      <c r="G284" s="96" t="s">
        <v>11</v>
      </c>
      <c r="H284" s="96"/>
      <c r="I284" s="82"/>
    </row>
    <row r="285" spans="1:9" x14ac:dyDescent="0.25">
      <c r="A285" s="168" t="s">
        <v>123</v>
      </c>
      <c r="B285" s="194">
        <f>SUM(C285+E285+G285+H285+I285)</f>
        <v>306</v>
      </c>
      <c r="C285" s="196">
        <f>SUM(D285)</f>
        <v>129</v>
      </c>
      <c r="D285" s="193">
        <v>129</v>
      </c>
      <c r="E285" s="202">
        <f>SUM(F285)</f>
        <v>130</v>
      </c>
      <c r="F285" s="193">
        <v>130</v>
      </c>
      <c r="G285" s="193">
        <v>0</v>
      </c>
      <c r="H285" s="193">
        <v>0</v>
      </c>
      <c r="I285" s="193">
        <v>47</v>
      </c>
    </row>
    <row r="286" spans="1:9" x14ac:dyDescent="0.25">
      <c r="A286" s="169" t="s">
        <v>429</v>
      </c>
      <c r="B286" s="194">
        <f>SUM(C286+E286+G286+H286+I286)</f>
        <v>306</v>
      </c>
      <c r="C286" s="194">
        <f>SUM(D286)</f>
        <v>129</v>
      </c>
      <c r="D286" s="185">
        <f>SUM(D285)</f>
        <v>129</v>
      </c>
      <c r="E286" s="200">
        <f>SUM(F286)</f>
        <v>130</v>
      </c>
      <c r="F286" s="185">
        <f t="shared" ref="F286:I286" si="79">SUM(F285)</f>
        <v>130</v>
      </c>
      <c r="G286" s="185">
        <f t="shared" si="79"/>
        <v>0</v>
      </c>
      <c r="H286" s="185">
        <f t="shared" si="79"/>
        <v>0</v>
      </c>
      <c r="I286" s="185">
        <f t="shared" si="79"/>
        <v>47</v>
      </c>
    </row>
    <row r="287" spans="1:9" ht="5.25" customHeight="1" x14ac:dyDescent="0.25"/>
    <row r="288" spans="1:9" ht="81" x14ac:dyDescent="0.25">
      <c r="A288" s="75" t="s">
        <v>541</v>
      </c>
      <c r="B288" s="73" t="s">
        <v>1</v>
      </c>
      <c r="C288" s="73" t="s">
        <v>547</v>
      </c>
      <c r="D288" s="73" t="s">
        <v>836</v>
      </c>
      <c r="E288" s="73" t="s">
        <v>3</v>
      </c>
      <c r="F288" s="73" t="s">
        <v>141</v>
      </c>
      <c r="G288" s="73" t="s">
        <v>142</v>
      </c>
    </row>
    <row r="289" spans="1:8" x14ac:dyDescent="0.25">
      <c r="A289" s="76" t="s">
        <v>4</v>
      </c>
      <c r="B289" s="81"/>
      <c r="C289" s="97" t="s">
        <v>5</v>
      </c>
      <c r="D289" s="97" t="s">
        <v>7</v>
      </c>
      <c r="E289" s="96" t="s">
        <v>11</v>
      </c>
      <c r="F289" s="97"/>
      <c r="G289" s="81"/>
    </row>
    <row r="290" spans="1:8" x14ac:dyDescent="0.25">
      <c r="A290" s="204" t="s">
        <v>123</v>
      </c>
      <c r="B290" s="189">
        <f>SUM(C290+E290+F290+G290)</f>
        <v>153</v>
      </c>
      <c r="C290" s="187">
        <f>SUM(D290)</f>
        <v>138</v>
      </c>
      <c r="D290" s="188">
        <v>138</v>
      </c>
      <c r="E290" s="188">
        <v>0</v>
      </c>
      <c r="F290" s="188">
        <v>0</v>
      </c>
      <c r="G290" s="188">
        <v>15</v>
      </c>
    </row>
    <row r="291" spans="1:8" x14ac:dyDescent="0.25">
      <c r="A291" s="169" t="s">
        <v>429</v>
      </c>
      <c r="B291" s="194">
        <f>SUM(C291+E291+F291+G291)</f>
        <v>153</v>
      </c>
      <c r="C291" s="194">
        <f>SUM(D291)</f>
        <v>138</v>
      </c>
      <c r="D291" s="185">
        <f>SUM(D290)</f>
        <v>138</v>
      </c>
      <c r="E291" s="185">
        <f t="shared" ref="E291:G291" si="80">SUM(E290)</f>
        <v>0</v>
      </c>
      <c r="F291" s="185">
        <f t="shared" si="80"/>
        <v>0</v>
      </c>
      <c r="G291" s="185">
        <f t="shared" si="80"/>
        <v>15</v>
      </c>
    </row>
    <row r="292" spans="1:8" ht="3" customHeight="1" x14ac:dyDescent="0.25"/>
    <row r="293" spans="1:8" ht="75.75" x14ac:dyDescent="0.25">
      <c r="A293" s="75" t="s">
        <v>542</v>
      </c>
      <c r="B293" s="73" t="s">
        <v>1</v>
      </c>
      <c r="C293" s="73" t="s">
        <v>548</v>
      </c>
      <c r="D293" s="73" t="s">
        <v>837</v>
      </c>
      <c r="E293" s="73" t="s">
        <v>3</v>
      </c>
      <c r="F293" s="73" t="s">
        <v>141</v>
      </c>
      <c r="G293" s="73" t="s">
        <v>142</v>
      </c>
    </row>
    <row r="294" spans="1:8" x14ac:dyDescent="0.25">
      <c r="A294" s="76" t="s">
        <v>4</v>
      </c>
      <c r="B294" s="81"/>
      <c r="C294" s="97" t="s">
        <v>5</v>
      </c>
      <c r="D294" s="97" t="s">
        <v>7</v>
      </c>
      <c r="E294" s="96" t="s">
        <v>11</v>
      </c>
      <c r="F294" s="97"/>
      <c r="G294" s="81"/>
    </row>
    <row r="295" spans="1:8" x14ac:dyDescent="0.25">
      <c r="A295" s="204" t="s">
        <v>123</v>
      </c>
      <c r="B295" s="194">
        <f>SUM(C295+E295+F295+G295)</f>
        <v>153</v>
      </c>
      <c r="C295" s="196">
        <f>SUM(D295)</f>
        <v>131</v>
      </c>
      <c r="D295" s="193">
        <v>131</v>
      </c>
      <c r="E295" s="193">
        <v>0</v>
      </c>
      <c r="F295" s="193">
        <v>0</v>
      </c>
      <c r="G295" s="193">
        <v>22</v>
      </c>
    </row>
    <row r="296" spans="1:8" ht="15.75" customHeight="1" x14ac:dyDescent="0.25">
      <c r="A296" s="169" t="s">
        <v>429</v>
      </c>
      <c r="B296" s="194">
        <f>SUM(C296+E296+F296+G296)</f>
        <v>153</v>
      </c>
      <c r="C296" s="194">
        <f>SUM(D296)</f>
        <v>131</v>
      </c>
      <c r="D296" s="185">
        <f>SUM(D295)</f>
        <v>131</v>
      </c>
      <c r="E296" s="185">
        <f t="shared" ref="E296:G296" si="81">SUM(E295)</f>
        <v>0</v>
      </c>
      <c r="F296" s="185">
        <f t="shared" si="81"/>
        <v>0</v>
      </c>
      <c r="G296" s="185">
        <f t="shared" si="81"/>
        <v>22</v>
      </c>
    </row>
    <row r="297" spans="1:8" ht="3.75" customHeight="1" x14ac:dyDescent="0.25"/>
    <row r="298" spans="1:8" ht="81" x14ac:dyDescent="0.25">
      <c r="A298" s="75" t="s">
        <v>549</v>
      </c>
      <c r="B298" s="73" t="s">
        <v>1</v>
      </c>
      <c r="C298" s="73" t="s">
        <v>550</v>
      </c>
      <c r="D298" s="73" t="s">
        <v>838</v>
      </c>
      <c r="E298" s="73" t="s">
        <v>3</v>
      </c>
      <c r="F298" s="73" t="s">
        <v>141</v>
      </c>
      <c r="G298" s="73" t="s">
        <v>142</v>
      </c>
    </row>
    <row r="299" spans="1:8" x14ac:dyDescent="0.25">
      <c r="A299" s="76" t="s">
        <v>4</v>
      </c>
      <c r="B299" s="74"/>
      <c r="C299" s="96" t="s">
        <v>5</v>
      </c>
      <c r="D299" s="96" t="s">
        <v>7</v>
      </c>
      <c r="E299" s="96" t="s">
        <v>11</v>
      </c>
      <c r="F299" s="96"/>
      <c r="G299" s="74"/>
    </row>
    <row r="300" spans="1:8" x14ac:dyDescent="0.25">
      <c r="A300" s="168" t="s">
        <v>101</v>
      </c>
      <c r="B300" s="194">
        <f>SUM(C300+E300+F300+G300)</f>
        <v>472</v>
      </c>
      <c r="C300" s="196">
        <f>SUM(D300)</f>
        <v>392</v>
      </c>
      <c r="D300" s="193">
        <v>392</v>
      </c>
      <c r="E300" s="193">
        <v>1</v>
      </c>
      <c r="F300" s="193">
        <v>0</v>
      </c>
      <c r="G300" s="193">
        <v>79</v>
      </c>
    </row>
    <row r="301" spans="1:8" x14ac:dyDescent="0.25">
      <c r="A301" s="169" t="s">
        <v>429</v>
      </c>
      <c r="B301" s="194">
        <f>SUM(C301+E301+F301+G301)</f>
        <v>472</v>
      </c>
      <c r="C301" s="194">
        <f>SUM(D301)</f>
        <v>392</v>
      </c>
      <c r="D301" s="185">
        <f>SUM(D300)</f>
        <v>392</v>
      </c>
      <c r="E301" s="185">
        <f t="shared" ref="E301:G301" si="82">SUM(E300)</f>
        <v>1</v>
      </c>
      <c r="F301" s="185">
        <f t="shared" si="82"/>
        <v>0</v>
      </c>
      <c r="G301" s="185">
        <f t="shared" si="82"/>
        <v>79</v>
      </c>
    </row>
    <row r="302" spans="1:8" ht="12" customHeight="1" x14ac:dyDescent="0.25"/>
    <row r="303" spans="1:8" hidden="1" x14ac:dyDescent="0.25">
      <c r="A303" s="85"/>
      <c r="B303" s="85"/>
      <c r="C303" s="66"/>
      <c r="D303" s="85"/>
      <c r="E303" s="85"/>
      <c r="F303" s="85"/>
      <c r="G303" s="85"/>
      <c r="H303" s="67"/>
    </row>
    <row r="304" spans="1:8" ht="71.25" x14ac:dyDescent="0.25">
      <c r="A304" s="75" t="s">
        <v>551</v>
      </c>
      <c r="B304" s="73" t="s">
        <v>1</v>
      </c>
      <c r="C304" s="73" t="s">
        <v>552</v>
      </c>
      <c r="D304" s="73" t="s">
        <v>839</v>
      </c>
      <c r="E304" s="73" t="s">
        <v>3</v>
      </c>
      <c r="F304" s="73" t="s">
        <v>141</v>
      </c>
      <c r="G304" s="73" t="s">
        <v>142</v>
      </c>
    </row>
    <row r="305" spans="1:12" x14ac:dyDescent="0.25">
      <c r="A305" s="76" t="s">
        <v>4</v>
      </c>
      <c r="B305" s="74"/>
      <c r="C305" s="96" t="s">
        <v>5</v>
      </c>
      <c r="D305" s="96" t="s">
        <v>7</v>
      </c>
      <c r="E305" s="96" t="s">
        <v>11</v>
      </c>
      <c r="F305" s="96"/>
      <c r="G305" s="81"/>
    </row>
    <row r="306" spans="1:12" x14ac:dyDescent="0.25">
      <c r="A306" s="168" t="s">
        <v>101</v>
      </c>
      <c r="B306" s="189">
        <f>SUM(C306+E306+F306+G306)</f>
        <v>472</v>
      </c>
      <c r="C306" s="197">
        <f>SUM(D306)</f>
        <v>401</v>
      </c>
      <c r="D306" s="188">
        <v>401</v>
      </c>
      <c r="E306" s="188">
        <v>1</v>
      </c>
      <c r="F306" s="188">
        <v>0</v>
      </c>
      <c r="G306" s="188">
        <v>70</v>
      </c>
    </row>
    <row r="307" spans="1:12" ht="16.5" customHeight="1" x14ac:dyDescent="0.25">
      <c r="A307" s="169" t="s">
        <v>429</v>
      </c>
      <c r="B307" s="194">
        <f>SUM(C307+E307+F307+G307)</f>
        <v>472</v>
      </c>
      <c r="C307" s="199">
        <f>SUM(D307)</f>
        <v>401</v>
      </c>
      <c r="D307" s="185">
        <f>SUM(D306)</f>
        <v>401</v>
      </c>
      <c r="E307" s="185">
        <f t="shared" ref="E307:G307" si="83">SUM(E306)</f>
        <v>1</v>
      </c>
      <c r="F307" s="185">
        <f t="shared" si="83"/>
        <v>0</v>
      </c>
      <c r="G307" s="185">
        <f t="shared" si="83"/>
        <v>70</v>
      </c>
    </row>
    <row r="309" spans="1:12" ht="102" x14ac:dyDescent="0.25">
      <c r="A309" s="75" t="s">
        <v>553</v>
      </c>
      <c r="B309" s="73" t="s">
        <v>1</v>
      </c>
      <c r="C309" s="73" t="s">
        <v>554</v>
      </c>
      <c r="D309" s="73" t="s">
        <v>840</v>
      </c>
      <c r="E309" s="73" t="s">
        <v>555</v>
      </c>
      <c r="F309" s="73" t="s">
        <v>841</v>
      </c>
      <c r="G309" s="73" t="s">
        <v>3</v>
      </c>
      <c r="H309" s="73" t="s">
        <v>141</v>
      </c>
      <c r="I309" s="73" t="s">
        <v>142</v>
      </c>
    </row>
    <row r="310" spans="1:12" x14ac:dyDescent="0.25">
      <c r="A310" s="76" t="s">
        <v>439</v>
      </c>
      <c r="B310" s="74"/>
      <c r="C310" s="96" t="s">
        <v>5</v>
      </c>
      <c r="D310" s="96" t="s">
        <v>7</v>
      </c>
      <c r="E310" s="96" t="s">
        <v>5</v>
      </c>
      <c r="F310" s="96" t="s">
        <v>7</v>
      </c>
      <c r="G310" s="96" t="s">
        <v>11</v>
      </c>
      <c r="H310" s="96"/>
      <c r="I310" s="82"/>
    </row>
    <row r="311" spans="1:12" x14ac:dyDescent="0.25">
      <c r="A311" s="168" t="s">
        <v>101</v>
      </c>
      <c r="B311" s="189">
        <f>SUM(C311+E311+G311+H311+I311)</f>
        <v>944</v>
      </c>
      <c r="C311" s="187">
        <f>SUM(D311)</f>
        <v>379</v>
      </c>
      <c r="D311" s="188">
        <v>379</v>
      </c>
      <c r="E311" s="202">
        <f>SUM(F311)</f>
        <v>371</v>
      </c>
      <c r="F311" s="188">
        <v>371</v>
      </c>
      <c r="G311" s="188">
        <v>3</v>
      </c>
      <c r="H311" s="188">
        <v>0</v>
      </c>
      <c r="I311" s="188">
        <v>191</v>
      </c>
    </row>
    <row r="312" spans="1:12" x14ac:dyDescent="0.25">
      <c r="A312" s="169" t="s">
        <v>429</v>
      </c>
      <c r="B312" s="194">
        <f>SUM(C312+E312+G312+H312+I312)</f>
        <v>944</v>
      </c>
      <c r="C312" s="194">
        <f>SUM(D312)</f>
        <v>379</v>
      </c>
      <c r="D312" s="185">
        <f>SUM(D311)</f>
        <v>379</v>
      </c>
      <c r="E312" s="200">
        <f>SUM(F312)</f>
        <v>371</v>
      </c>
      <c r="F312" s="185">
        <f t="shared" ref="F312:I312" si="84">SUM(F311)</f>
        <v>371</v>
      </c>
      <c r="G312" s="185">
        <f t="shared" si="84"/>
        <v>3</v>
      </c>
      <c r="H312" s="185">
        <f t="shared" si="84"/>
        <v>0</v>
      </c>
      <c r="I312" s="185">
        <f t="shared" si="84"/>
        <v>191</v>
      </c>
    </row>
    <row r="314" spans="1:12" ht="85.5" x14ac:dyDescent="0.25">
      <c r="A314" s="75" t="s">
        <v>556</v>
      </c>
      <c r="B314" s="78" t="s">
        <v>1</v>
      </c>
      <c r="C314" s="78" t="s">
        <v>557</v>
      </c>
      <c r="D314" s="78" t="s">
        <v>842</v>
      </c>
      <c r="E314" s="78" t="s">
        <v>3</v>
      </c>
      <c r="F314" s="78" t="s">
        <v>141</v>
      </c>
      <c r="G314" s="78" t="s">
        <v>142</v>
      </c>
    </row>
    <row r="315" spans="1:12" x14ac:dyDescent="0.25">
      <c r="A315" s="76" t="s">
        <v>4</v>
      </c>
      <c r="B315" s="81"/>
      <c r="C315" s="97" t="s">
        <v>5</v>
      </c>
      <c r="D315" s="97" t="s">
        <v>7</v>
      </c>
      <c r="E315" s="96" t="s">
        <v>11</v>
      </c>
      <c r="F315" s="97"/>
      <c r="G315" s="81"/>
    </row>
    <row r="316" spans="1:12" x14ac:dyDescent="0.25">
      <c r="A316" s="204" t="s">
        <v>101</v>
      </c>
      <c r="B316" s="189">
        <f>SUM(C316+E316+F316+G316)</f>
        <v>472</v>
      </c>
      <c r="C316" s="187">
        <f>SUM(D316)</f>
        <v>384</v>
      </c>
      <c r="D316" s="188">
        <v>384</v>
      </c>
      <c r="E316" s="188">
        <v>1</v>
      </c>
      <c r="F316" s="188">
        <v>0</v>
      </c>
      <c r="G316" s="188">
        <v>87</v>
      </c>
    </row>
    <row r="317" spans="1:12" x14ac:dyDescent="0.25">
      <c r="A317" s="169" t="s">
        <v>429</v>
      </c>
      <c r="B317" s="194">
        <f>SUM(C317+E317+F317+G317)</f>
        <v>472</v>
      </c>
      <c r="C317" s="194">
        <f>SUM(D317)</f>
        <v>384</v>
      </c>
      <c r="D317" s="185">
        <f>SUM(D316)</f>
        <v>384</v>
      </c>
      <c r="E317" s="185">
        <f t="shared" ref="E317:G317" si="85">SUM(E316)</f>
        <v>1</v>
      </c>
      <c r="F317" s="185">
        <f t="shared" si="85"/>
        <v>0</v>
      </c>
      <c r="G317" s="185">
        <f t="shared" si="85"/>
        <v>87</v>
      </c>
    </row>
    <row r="318" spans="1:12" ht="32.25" customHeight="1" x14ac:dyDescent="0.25"/>
    <row r="319" spans="1:12" ht="73.5" x14ac:dyDescent="0.25">
      <c r="A319" s="75" t="s">
        <v>558</v>
      </c>
      <c r="B319" s="73" t="s">
        <v>1</v>
      </c>
      <c r="C319" s="73" t="s">
        <v>562</v>
      </c>
      <c r="D319" s="73" t="s">
        <v>562</v>
      </c>
      <c r="E319" s="73" t="s">
        <v>563</v>
      </c>
      <c r="F319" s="73" t="s">
        <v>935</v>
      </c>
      <c r="G319" s="73" t="s">
        <v>564</v>
      </c>
      <c r="H319" s="73" t="s">
        <v>564</v>
      </c>
      <c r="I319" s="73" t="s">
        <v>564</v>
      </c>
      <c r="J319" s="73" t="s">
        <v>3</v>
      </c>
      <c r="K319" s="73" t="s">
        <v>141</v>
      </c>
      <c r="L319" s="73" t="s">
        <v>142</v>
      </c>
    </row>
    <row r="320" spans="1:12" x14ac:dyDescent="0.25">
      <c r="A320" s="76" t="s">
        <v>4</v>
      </c>
      <c r="B320" s="74"/>
      <c r="C320" s="96" t="s">
        <v>5</v>
      </c>
      <c r="D320" s="96" t="s">
        <v>6</v>
      </c>
      <c r="E320" s="96" t="s">
        <v>5</v>
      </c>
      <c r="F320" s="96" t="s">
        <v>7</v>
      </c>
      <c r="G320" s="96" t="s">
        <v>5</v>
      </c>
      <c r="H320" s="96" t="s">
        <v>8</v>
      </c>
      <c r="I320" s="96" t="s">
        <v>10</v>
      </c>
      <c r="J320" s="96" t="s">
        <v>11</v>
      </c>
      <c r="K320" s="96"/>
      <c r="L320" s="74"/>
    </row>
    <row r="321" spans="1:18" x14ac:dyDescent="0.25">
      <c r="A321" s="168" t="s">
        <v>51</v>
      </c>
      <c r="B321" s="189">
        <f t="shared" ref="B321:B326" si="86">SUM(C321+E321+G321+J321+K321+L321)</f>
        <v>358</v>
      </c>
      <c r="C321" s="187">
        <f t="shared" ref="C321:C326" si="87">SUM(D321)</f>
        <v>149</v>
      </c>
      <c r="D321" s="188">
        <v>149</v>
      </c>
      <c r="E321" s="128">
        <f>SUM(F321)</f>
        <v>109</v>
      </c>
      <c r="F321" s="188">
        <v>109</v>
      </c>
      <c r="G321" s="128">
        <f t="shared" ref="G321:G326" si="88">SUM(H321+I321)</f>
        <v>87</v>
      </c>
      <c r="H321" s="188">
        <v>76</v>
      </c>
      <c r="I321" s="188">
        <v>11</v>
      </c>
      <c r="J321" s="188">
        <v>0</v>
      </c>
      <c r="K321" s="188">
        <v>1</v>
      </c>
      <c r="L321" s="188">
        <v>12</v>
      </c>
      <c r="M321" s="249"/>
    </row>
    <row r="322" spans="1:18" x14ac:dyDescent="0.25">
      <c r="A322" s="168" t="s">
        <v>559</v>
      </c>
      <c r="B322" s="189">
        <f t="shared" si="86"/>
        <v>281</v>
      </c>
      <c r="C322" s="187">
        <f t="shared" si="87"/>
        <v>116</v>
      </c>
      <c r="D322" s="188">
        <v>116</v>
      </c>
      <c r="E322" s="128">
        <f t="shared" ref="E322:E326" si="89">SUM(F322)</f>
        <v>59</v>
      </c>
      <c r="F322" s="188">
        <v>59</v>
      </c>
      <c r="G322" s="128">
        <f t="shared" si="88"/>
        <v>86</v>
      </c>
      <c r="H322" s="188">
        <v>72</v>
      </c>
      <c r="I322" s="188">
        <v>14</v>
      </c>
      <c r="J322" s="188">
        <v>0</v>
      </c>
      <c r="K322" s="188">
        <v>3</v>
      </c>
      <c r="L322" s="188">
        <v>17</v>
      </c>
      <c r="M322" s="249"/>
    </row>
    <row r="323" spans="1:18" x14ac:dyDescent="0.25">
      <c r="A323" s="168" t="s">
        <v>53</v>
      </c>
      <c r="B323" s="189">
        <f t="shared" si="86"/>
        <v>389</v>
      </c>
      <c r="C323" s="187">
        <f t="shared" si="87"/>
        <v>134</v>
      </c>
      <c r="D323" s="188">
        <v>134</v>
      </c>
      <c r="E323" s="128">
        <f t="shared" si="89"/>
        <v>108</v>
      </c>
      <c r="F323" s="188">
        <v>108</v>
      </c>
      <c r="G323" s="128">
        <f t="shared" si="88"/>
        <v>136</v>
      </c>
      <c r="H323" s="188">
        <v>113</v>
      </c>
      <c r="I323" s="188">
        <v>23</v>
      </c>
      <c r="J323" s="188">
        <v>0</v>
      </c>
      <c r="K323" s="188">
        <v>1</v>
      </c>
      <c r="L323" s="188">
        <v>10</v>
      </c>
      <c r="M323" s="249"/>
    </row>
    <row r="324" spans="1:18" x14ac:dyDescent="0.25">
      <c r="A324" s="168" t="s">
        <v>560</v>
      </c>
      <c r="B324" s="189">
        <f t="shared" si="86"/>
        <v>395</v>
      </c>
      <c r="C324" s="187">
        <f t="shared" si="87"/>
        <v>117</v>
      </c>
      <c r="D324" s="188">
        <v>117</v>
      </c>
      <c r="E324" s="128">
        <f t="shared" si="89"/>
        <v>133</v>
      </c>
      <c r="F324" s="188">
        <v>133</v>
      </c>
      <c r="G324" s="128">
        <f t="shared" si="88"/>
        <v>134</v>
      </c>
      <c r="H324" s="188">
        <v>112</v>
      </c>
      <c r="I324" s="188">
        <v>22</v>
      </c>
      <c r="J324" s="188">
        <v>0</v>
      </c>
      <c r="K324" s="188">
        <v>0</v>
      </c>
      <c r="L324" s="188">
        <v>11</v>
      </c>
      <c r="M324" s="249"/>
    </row>
    <row r="325" spans="1:18" x14ac:dyDescent="0.25">
      <c r="A325" s="168" t="s">
        <v>55</v>
      </c>
      <c r="B325" s="189">
        <f t="shared" si="86"/>
        <v>497</v>
      </c>
      <c r="C325" s="187">
        <f t="shared" si="87"/>
        <v>89</v>
      </c>
      <c r="D325" s="188">
        <v>89</v>
      </c>
      <c r="E325" s="128">
        <f t="shared" si="89"/>
        <v>232</v>
      </c>
      <c r="F325" s="188">
        <v>232</v>
      </c>
      <c r="G325" s="128">
        <f t="shared" si="88"/>
        <v>167</v>
      </c>
      <c r="H325" s="188">
        <v>139</v>
      </c>
      <c r="I325" s="188">
        <v>28</v>
      </c>
      <c r="J325" s="188">
        <v>0</v>
      </c>
      <c r="K325" s="188">
        <v>0</v>
      </c>
      <c r="L325" s="188">
        <v>9</v>
      </c>
      <c r="M325" s="249"/>
    </row>
    <row r="326" spans="1:18" x14ac:dyDescent="0.25">
      <c r="A326" s="169" t="s">
        <v>429</v>
      </c>
      <c r="B326" s="194">
        <f t="shared" si="86"/>
        <v>1920</v>
      </c>
      <c r="C326" s="194">
        <f t="shared" si="87"/>
        <v>605</v>
      </c>
      <c r="D326" s="185">
        <f>SUM(D321:D325)</f>
        <v>605</v>
      </c>
      <c r="E326" s="159">
        <f t="shared" si="89"/>
        <v>641</v>
      </c>
      <c r="F326" s="185">
        <f>SUM(F321:F325)</f>
        <v>641</v>
      </c>
      <c r="G326" s="159">
        <f t="shared" si="88"/>
        <v>610</v>
      </c>
      <c r="H326" s="185">
        <f>SUM(H321:H325)</f>
        <v>512</v>
      </c>
      <c r="I326" s="185">
        <f t="shared" ref="I326:L326" si="90">SUM(I321:I325)</f>
        <v>98</v>
      </c>
      <c r="J326" s="185">
        <f t="shared" si="90"/>
        <v>0</v>
      </c>
      <c r="K326" s="185">
        <f t="shared" si="90"/>
        <v>5</v>
      </c>
      <c r="L326" s="185">
        <f t="shared" si="90"/>
        <v>59</v>
      </c>
    </row>
    <row r="327" spans="1:18" ht="6.75" customHeight="1" x14ac:dyDescent="0.25"/>
    <row r="328" spans="1:18" ht="109.5" x14ac:dyDescent="0.25">
      <c r="A328" s="75" t="s">
        <v>561</v>
      </c>
      <c r="B328" s="73" t="s">
        <v>1</v>
      </c>
      <c r="C328" s="73" t="s">
        <v>565</v>
      </c>
      <c r="D328" s="73" t="s">
        <v>844</v>
      </c>
      <c r="E328" s="73" t="s">
        <v>565</v>
      </c>
      <c r="F328" s="73" t="s">
        <v>565</v>
      </c>
      <c r="G328" s="73" t="s">
        <v>566</v>
      </c>
      <c r="H328" s="73" t="s">
        <v>566</v>
      </c>
      <c r="I328" s="73" t="s">
        <v>567</v>
      </c>
      <c r="J328" s="73" t="s">
        <v>567</v>
      </c>
      <c r="K328" s="73" t="s">
        <v>567</v>
      </c>
      <c r="L328" s="73" t="s">
        <v>568</v>
      </c>
      <c r="M328" s="73" t="s">
        <v>843</v>
      </c>
      <c r="N328" s="73" t="s">
        <v>568</v>
      </c>
      <c r="O328" s="73" t="s">
        <v>3</v>
      </c>
      <c r="P328" s="73" t="s">
        <v>141</v>
      </c>
      <c r="Q328" s="73" t="s">
        <v>142</v>
      </c>
    </row>
    <row r="329" spans="1:18" x14ac:dyDescent="0.25">
      <c r="A329" s="76" t="s">
        <v>439</v>
      </c>
      <c r="B329" s="74"/>
      <c r="C329" s="96" t="s">
        <v>5</v>
      </c>
      <c r="D329" s="96" t="s">
        <v>6</v>
      </c>
      <c r="E329" s="96" t="s">
        <v>8</v>
      </c>
      <c r="F329" s="96" t="s">
        <v>9</v>
      </c>
      <c r="G329" s="96" t="s">
        <v>5</v>
      </c>
      <c r="H329" s="96" t="s">
        <v>6</v>
      </c>
      <c r="I329" s="96" t="s">
        <v>5</v>
      </c>
      <c r="J329" s="96" t="s">
        <v>7</v>
      </c>
      <c r="K329" s="96" t="s">
        <v>10</v>
      </c>
      <c r="L329" s="96" t="s">
        <v>5</v>
      </c>
      <c r="M329" s="96" t="s">
        <v>7</v>
      </c>
      <c r="N329" s="96" t="s">
        <v>8</v>
      </c>
      <c r="O329" s="96" t="s">
        <v>11</v>
      </c>
      <c r="P329" s="96"/>
      <c r="Q329" s="74"/>
    </row>
    <row r="330" spans="1:18" x14ac:dyDescent="0.25">
      <c r="A330" s="168" t="s">
        <v>51</v>
      </c>
      <c r="B330" s="189">
        <f t="shared" ref="B330:B335" si="91">SUM(C330+G330+I330+L330+O330+P330+Q330)</f>
        <v>716</v>
      </c>
      <c r="C330" s="187">
        <f t="shared" ref="C330:C335" si="92">SUM(D330+E330+F330)</f>
        <v>186</v>
      </c>
      <c r="D330" s="188">
        <v>120</v>
      </c>
      <c r="E330" s="188">
        <v>50</v>
      </c>
      <c r="F330" s="188">
        <v>16</v>
      </c>
      <c r="G330" s="128">
        <f>SUM(H330)</f>
        <v>80</v>
      </c>
      <c r="H330" s="188">
        <v>80</v>
      </c>
      <c r="I330" s="128">
        <f t="shared" ref="I330:I335" si="93">SUM(J330+K330)</f>
        <v>154</v>
      </c>
      <c r="J330" s="188">
        <v>141</v>
      </c>
      <c r="K330" s="188">
        <v>13</v>
      </c>
      <c r="L330" s="128">
        <f>SUM(M330+N330)</f>
        <v>219</v>
      </c>
      <c r="M330" s="188">
        <v>161</v>
      </c>
      <c r="N330" s="188">
        <v>58</v>
      </c>
      <c r="O330" s="188">
        <v>0</v>
      </c>
      <c r="P330" s="188">
        <v>0</v>
      </c>
      <c r="Q330" s="188">
        <v>77</v>
      </c>
      <c r="R330" s="249"/>
    </row>
    <row r="331" spans="1:18" x14ac:dyDescent="0.25">
      <c r="A331" s="168" t="s">
        <v>559</v>
      </c>
      <c r="B331" s="189">
        <f t="shared" si="91"/>
        <v>562</v>
      </c>
      <c r="C331" s="187">
        <f t="shared" si="92"/>
        <v>146</v>
      </c>
      <c r="D331" s="188">
        <v>88</v>
      </c>
      <c r="E331" s="188">
        <v>41</v>
      </c>
      <c r="F331" s="188">
        <v>17</v>
      </c>
      <c r="G331" s="128">
        <f t="shared" ref="G331:G335" si="94">SUM(H331)</f>
        <v>64</v>
      </c>
      <c r="H331" s="188">
        <v>64</v>
      </c>
      <c r="I331" s="128">
        <f t="shared" si="93"/>
        <v>111</v>
      </c>
      <c r="J331" s="188">
        <v>106</v>
      </c>
      <c r="K331" s="188">
        <v>5</v>
      </c>
      <c r="L331" s="128">
        <f>SUM(M331+N331)</f>
        <v>175</v>
      </c>
      <c r="M331" s="188">
        <v>127</v>
      </c>
      <c r="N331" s="188">
        <v>48</v>
      </c>
      <c r="O331" s="188">
        <v>0</v>
      </c>
      <c r="P331" s="188">
        <v>2</v>
      </c>
      <c r="Q331" s="188">
        <v>64</v>
      </c>
      <c r="R331" s="249"/>
    </row>
    <row r="332" spans="1:18" x14ac:dyDescent="0.25">
      <c r="A332" s="168" t="s">
        <v>53</v>
      </c>
      <c r="B332" s="189">
        <f t="shared" si="91"/>
        <v>778</v>
      </c>
      <c r="C332" s="187">
        <f t="shared" si="92"/>
        <v>243</v>
      </c>
      <c r="D332" s="188">
        <v>165</v>
      </c>
      <c r="E332" s="188">
        <v>66</v>
      </c>
      <c r="F332" s="188">
        <v>12</v>
      </c>
      <c r="G332" s="128">
        <f t="shared" si="94"/>
        <v>79</v>
      </c>
      <c r="H332" s="188">
        <v>79</v>
      </c>
      <c r="I332" s="128">
        <f t="shared" si="93"/>
        <v>119</v>
      </c>
      <c r="J332" s="188">
        <v>107</v>
      </c>
      <c r="K332" s="188">
        <v>12</v>
      </c>
      <c r="L332" s="128">
        <f t="shared" ref="L332:L335" si="95">SUM(M332+N332)</f>
        <v>256</v>
      </c>
      <c r="M332" s="188">
        <v>197</v>
      </c>
      <c r="N332" s="188">
        <v>59</v>
      </c>
      <c r="O332" s="188">
        <v>0</v>
      </c>
      <c r="P332" s="188">
        <v>2</v>
      </c>
      <c r="Q332" s="188">
        <v>79</v>
      </c>
      <c r="R332" s="249"/>
    </row>
    <row r="333" spans="1:18" x14ac:dyDescent="0.25">
      <c r="A333" s="168" t="s">
        <v>560</v>
      </c>
      <c r="B333" s="189">
        <f t="shared" si="91"/>
        <v>790</v>
      </c>
      <c r="C333" s="187">
        <f t="shared" si="92"/>
        <v>199</v>
      </c>
      <c r="D333" s="188">
        <v>124</v>
      </c>
      <c r="E333" s="188">
        <v>58</v>
      </c>
      <c r="F333" s="188">
        <v>17</v>
      </c>
      <c r="G333" s="128">
        <f t="shared" si="94"/>
        <v>84</v>
      </c>
      <c r="H333" s="188">
        <v>84</v>
      </c>
      <c r="I333" s="128">
        <f t="shared" si="93"/>
        <v>182</v>
      </c>
      <c r="J333" s="188">
        <v>162</v>
      </c>
      <c r="K333" s="188">
        <v>20</v>
      </c>
      <c r="L333" s="128">
        <f t="shared" si="95"/>
        <v>255</v>
      </c>
      <c r="M333" s="188">
        <v>191</v>
      </c>
      <c r="N333" s="188">
        <v>64</v>
      </c>
      <c r="O333" s="188">
        <v>0</v>
      </c>
      <c r="P333" s="188">
        <v>0</v>
      </c>
      <c r="Q333" s="188">
        <v>70</v>
      </c>
      <c r="R333" s="249"/>
    </row>
    <row r="334" spans="1:18" x14ac:dyDescent="0.25">
      <c r="A334" s="168" t="s">
        <v>55</v>
      </c>
      <c r="B334" s="189">
        <f t="shared" si="91"/>
        <v>994</v>
      </c>
      <c r="C334" s="187">
        <f t="shared" si="92"/>
        <v>233</v>
      </c>
      <c r="D334" s="188">
        <v>156</v>
      </c>
      <c r="E334" s="188">
        <v>56</v>
      </c>
      <c r="F334" s="188">
        <v>21</v>
      </c>
      <c r="G334" s="128">
        <f t="shared" si="94"/>
        <v>156</v>
      </c>
      <c r="H334" s="188">
        <v>156</v>
      </c>
      <c r="I334" s="128">
        <f t="shared" si="93"/>
        <v>206</v>
      </c>
      <c r="J334" s="188">
        <v>185</v>
      </c>
      <c r="K334" s="188">
        <v>21</v>
      </c>
      <c r="L334" s="128">
        <f>SUM(M334+N334)</f>
        <v>274</v>
      </c>
      <c r="M334" s="188">
        <v>208</v>
      </c>
      <c r="N334" s="188">
        <v>66</v>
      </c>
      <c r="O334" s="188">
        <v>0</v>
      </c>
      <c r="P334" s="188">
        <v>0</v>
      </c>
      <c r="Q334" s="188">
        <v>125</v>
      </c>
      <c r="R334" s="249"/>
    </row>
    <row r="335" spans="1:18" x14ac:dyDescent="0.25">
      <c r="A335" s="169" t="s">
        <v>429</v>
      </c>
      <c r="B335" s="194">
        <f t="shared" si="91"/>
        <v>3840</v>
      </c>
      <c r="C335" s="194">
        <f t="shared" si="92"/>
        <v>1007</v>
      </c>
      <c r="D335" s="185">
        <f>SUM(D330:D334)</f>
        <v>653</v>
      </c>
      <c r="E335" s="185">
        <f t="shared" ref="E335:F335" si="96">SUM(E330:E334)</f>
        <v>271</v>
      </c>
      <c r="F335" s="185">
        <f t="shared" si="96"/>
        <v>83</v>
      </c>
      <c r="G335" s="159">
        <f t="shared" si="94"/>
        <v>463</v>
      </c>
      <c r="H335" s="185">
        <f>SUM(H330:H334)</f>
        <v>463</v>
      </c>
      <c r="I335" s="159">
        <f t="shared" si="93"/>
        <v>772</v>
      </c>
      <c r="J335" s="185">
        <f t="shared" ref="J335:K335" si="97">SUM(J330:J334)</f>
        <v>701</v>
      </c>
      <c r="K335" s="185">
        <f t="shared" si="97"/>
        <v>71</v>
      </c>
      <c r="L335" s="159">
        <f t="shared" si="95"/>
        <v>1179</v>
      </c>
      <c r="M335" s="185">
        <f t="shared" ref="M335:Q335" si="98">SUM(M330:M334)</f>
        <v>884</v>
      </c>
      <c r="N335" s="185">
        <f t="shared" si="98"/>
        <v>295</v>
      </c>
      <c r="O335" s="185">
        <f t="shared" si="98"/>
        <v>0</v>
      </c>
      <c r="P335" s="185">
        <f t="shared" si="98"/>
        <v>4</v>
      </c>
      <c r="Q335" s="185">
        <f t="shared" si="98"/>
        <v>415</v>
      </c>
    </row>
    <row r="336" spans="1:18" ht="6" customHeight="1" x14ac:dyDescent="0.25"/>
    <row r="337" spans="1:16" ht="69.75" x14ac:dyDescent="0.25">
      <c r="A337" s="75" t="s">
        <v>569</v>
      </c>
      <c r="B337" s="73" t="s">
        <v>1</v>
      </c>
      <c r="C337" s="73" t="s">
        <v>575</v>
      </c>
      <c r="D337" s="73" t="s">
        <v>845</v>
      </c>
      <c r="E337" s="73" t="s">
        <v>575</v>
      </c>
      <c r="F337" s="73" t="s">
        <v>3</v>
      </c>
      <c r="G337" s="73" t="s">
        <v>141</v>
      </c>
      <c r="H337" s="73" t="s">
        <v>142</v>
      </c>
    </row>
    <row r="338" spans="1:16" x14ac:dyDescent="0.25">
      <c r="A338" s="76" t="s">
        <v>4</v>
      </c>
      <c r="B338" s="74"/>
      <c r="C338" s="96" t="s">
        <v>5</v>
      </c>
      <c r="D338" s="96" t="s">
        <v>7</v>
      </c>
      <c r="E338" s="96" t="s">
        <v>8</v>
      </c>
      <c r="F338" s="96" t="s">
        <v>11</v>
      </c>
      <c r="G338" s="96"/>
      <c r="H338" s="74"/>
    </row>
    <row r="339" spans="1:16" x14ac:dyDescent="0.25">
      <c r="A339" s="168" t="s">
        <v>124</v>
      </c>
      <c r="B339" s="189">
        <f>SUM(C339+F339+G339+H339)</f>
        <v>320</v>
      </c>
      <c r="C339" s="187">
        <f>SUM(D339+E339)</f>
        <v>263</v>
      </c>
      <c r="D339" s="188">
        <v>225</v>
      </c>
      <c r="E339" s="188">
        <v>38</v>
      </c>
      <c r="F339" s="188">
        <v>0</v>
      </c>
      <c r="G339" s="188">
        <v>0</v>
      </c>
      <c r="H339" s="188">
        <v>57</v>
      </c>
    </row>
    <row r="340" spans="1:16" x14ac:dyDescent="0.25">
      <c r="A340" s="168" t="s">
        <v>125</v>
      </c>
      <c r="B340" s="189">
        <f>SUM(C340+F340+G340+H340)</f>
        <v>122</v>
      </c>
      <c r="C340" s="187">
        <f>SUM(D340+E340)</f>
        <v>102</v>
      </c>
      <c r="D340" s="188">
        <v>86</v>
      </c>
      <c r="E340" s="188">
        <v>16</v>
      </c>
      <c r="F340" s="188">
        <v>1</v>
      </c>
      <c r="G340" s="188">
        <v>0</v>
      </c>
      <c r="H340" s="188">
        <v>19</v>
      </c>
    </row>
    <row r="341" spans="1:16" x14ac:dyDescent="0.25">
      <c r="A341" s="169" t="s">
        <v>429</v>
      </c>
      <c r="B341" s="189">
        <f>SUM(C341+F341+G341+H341)</f>
        <v>442</v>
      </c>
      <c r="C341" s="189">
        <f>SUM(D341+E341)</f>
        <v>365</v>
      </c>
      <c r="D341" s="185">
        <f>SUM(D339:D340)</f>
        <v>311</v>
      </c>
      <c r="E341" s="185">
        <f t="shared" ref="E341:H341" si="99">SUM(E339:E340)</f>
        <v>54</v>
      </c>
      <c r="F341" s="185">
        <f t="shared" si="99"/>
        <v>1</v>
      </c>
      <c r="G341" s="185">
        <f t="shared" si="99"/>
        <v>0</v>
      </c>
      <c r="H341" s="185">
        <f t="shared" si="99"/>
        <v>76</v>
      </c>
    </row>
    <row r="342" spans="1:16" ht="6" customHeight="1" x14ac:dyDescent="0.25">
      <c r="A342" s="89"/>
      <c r="B342" s="88"/>
      <c r="C342" s="89"/>
      <c r="D342" s="87"/>
      <c r="E342" s="87"/>
      <c r="F342" s="87"/>
      <c r="G342" s="89"/>
    </row>
    <row r="343" spans="1:16" ht="83.25" x14ac:dyDescent="0.25">
      <c r="A343" s="75" t="s">
        <v>570</v>
      </c>
      <c r="B343" s="73" t="s">
        <v>1</v>
      </c>
      <c r="C343" s="73" t="s">
        <v>576</v>
      </c>
      <c r="D343" s="73" t="s">
        <v>846</v>
      </c>
      <c r="E343" s="73" t="s">
        <v>3</v>
      </c>
      <c r="F343" s="73" t="s">
        <v>141</v>
      </c>
      <c r="G343" s="73" t="s">
        <v>142</v>
      </c>
    </row>
    <row r="344" spans="1:16" x14ac:dyDescent="0.25">
      <c r="A344" s="76" t="s">
        <v>4</v>
      </c>
      <c r="B344" s="74"/>
      <c r="C344" s="96" t="s">
        <v>5</v>
      </c>
      <c r="D344" s="96" t="s">
        <v>7</v>
      </c>
      <c r="E344" s="96" t="s">
        <v>11</v>
      </c>
      <c r="F344" s="96"/>
      <c r="G344" s="81"/>
    </row>
    <row r="345" spans="1:16" x14ac:dyDescent="0.25">
      <c r="A345" s="168" t="s">
        <v>124</v>
      </c>
      <c r="B345" s="189">
        <f>SUM(C345+E345+F345+G345)</f>
        <v>320</v>
      </c>
      <c r="C345" s="197">
        <f>SUM(D345)</f>
        <v>259</v>
      </c>
      <c r="D345" s="188">
        <v>259</v>
      </c>
      <c r="E345" s="188">
        <v>1</v>
      </c>
      <c r="F345" s="188">
        <v>0</v>
      </c>
      <c r="G345" s="188">
        <v>60</v>
      </c>
    </row>
    <row r="346" spans="1:16" x14ac:dyDescent="0.25">
      <c r="A346" s="168" t="s">
        <v>125</v>
      </c>
      <c r="B346" s="189">
        <f>SUM(C346+E346+F346+G346)</f>
        <v>122</v>
      </c>
      <c r="C346" s="197">
        <f>SUM(D346)</f>
        <v>105</v>
      </c>
      <c r="D346" s="188">
        <v>105</v>
      </c>
      <c r="E346" s="188">
        <v>0</v>
      </c>
      <c r="F346" s="188">
        <v>0</v>
      </c>
      <c r="G346" s="188">
        <v>17</v>
      </c>
    </row>
    <row r="347" spans="1:16" x14ac:dyDescent="0.25">
      <c r="A347" s="169" t="s">
        <v>429</v>
      </c>
      <c r="B347" s="194">
        <f>SUM(C347+E347+F347+G347)</f>
        <v>442</v>
      </c>
      <c r="C347" s="199">
        <f>SUM(D347)</f>
        <v>364</v>
      </c>
      <c r="D347" s="185">
        <f>SUM(D345:D346)</f>
        <v>364</v>
      </c>
      <c r="E347" s="185">
        <f t="shared" ref="E347:G347" si="100">SUM(E345:E346)</f>
        <v>1</v>
      </c>
      <c r="F347" s="185">
        <f t="shared" si="100"/>
        <v>0</v>
      </c>
      <c r="G347" s="185">
        <f t="shared" si="100"/>
        <v>77</v>
      </c>
    </row>
    <row r="348" spans="1:16" ht="6" customHeight="1" x14ac:dyDescent="0.25"/>
    <row r="349" spans="1:16" ht="78" x14ac:dyDescent="0.25">
      <c r="A349" s="75" t="s">
        <v>571</v>
      </c>
      <c r="B349" s="73" t="s">
        <v>1</v>
      </c>
      <c r="C349" s="73" t="s">
        <v>577</v>
      </c>
      <c r="D349" s="73" t="s">
        <v>847</v>
      </c>
      <c r="E349" s="73" t="s">
        <v>3</v>
      </c>
      <c r="F349" s="73" t="s">
        <v>141</v>
      </c>
      <c r="G349" s="73" t="s">
        <v>142</v>
      </c>
      <c r="P349" s="201"/>
    </row>
    <row r="350" spans="1:16" x14ac:dyDescent="0.25">
      <c r="A350" s="76" t="s">
        <v>4</v>
      </c>
      <c r="B350" s="74"/>
      <c r="C350" s="96" t="s">
        <v>5</v>
      </c>
      <c r="D350" s="96" t="s">
        <v>7</v>
      </c>
      <c r="E350" s="96" t="s">
        <v>11</v>
      </c>
      <c r="F350" s="96"/>
      <c r="G350" s="82"/>
    </row>
    <row r="351" spans="1:16" x14ac:dyDescent="0.25">
      <c r="A351" s="168" t="s">
        <v>124</v>
      </c>
      <c r="B351" s="189">
        <f>SUM(C351+E351+F351+G351)</f>
        <v>320</v>
      </c>
      <c r="C351" s="187">
        <f>SUM(D351)</f>
        <v>249</v>
      </c>
      <c r="D351" s="188">
        <v>249</v>
      </c>
      <c r="E351" s="188">
        <v>1</v>
      </c>
      <c r="F351" s="188">
        <v>0</v>
      </c>
      <c r="G351" s="188">
        <v>70</v>
      </c>
    </row>
    <row r="352" spans="1:16" x14ac:dyDescent="0.25">
      <c r="A352" s="168" t="s">
        <v>125</v>
      </c>
      <c r="B352" s="189">
        <f>SUM(C352+E352+F352+G352)</f>
        <v>122</v>
      </c>
      <c r="C352" s="187">
        <f>SUM(D352)</f>
        <v>104</v>
      </c>
      <c r="D352" s="188">
        <v>104</v>
      </c>
      <c r="E352" s="188">
        <v>0</v>
      </c>
      <c r="F352" s="188">
        <v>0</v>
      </c>
      <c r="G352" s="188">
        <v>18</v>
      </c>
    </row>
    <row r="353" spans="1:10" ht="15.75" customHeight="1" x14ac:dyDescent="0.25">
      <c r="A353" s="169" t="s">
        <v>429</v>
      </c>
      <c r="B353" s="194">
        <f>SUM(C353+E353+F353+G353)</f>
        <v>442</v>
      </c>
      <c r="C353" s="194">
        <f>SUM(D353)</f>
        <v>353</v>
      </c>
      <c r="D353" s="185">
        <f>SUM(D351:D352)</f>
        <v>353</v>
      </c>
      <c r="E353" s="185">
        <f t="shared" ref="E353:G353" si="101">SUM(E351:E352)</f>
        <v>1</v>
      </c>
      <c r="F353" s="185">
        <f t="shared" si="101"/>
        <v>0</v>
      </c>
      <c r="G353" s="185">
        <f t="shared" si="101"/>
        <v>88</v>
      </c>
    </row>
    <row r="354" spans="1:10" ht="27.75" customHeight="1" x14ac:dyDescent="0.25"/>
    <row r="355" spans="1:10" ht="81" x14ac:dyDescent="0.25">
      <c r="A355" s="75" t="s">
        <v>572</v>
      </c>
      <c r="B355" s="73" t="s">
        <v>1</v>
      </c>
      <c r="C355" s="73" t="s">
        <v>578</v>
      </c>
      <c r="D355" s="73" t="s">
        <v>848</v>
      </c>
      <c r="E355" s="73" t="s">
        <v>579</v>
      </c>
      <c r="F355" s="73" t="s">
        <v>849</v>
      </c>
      <c r="G355" s="73" t="s">
        <v>3</v>
      </c>
      <c r="H355" s="73" t="s">
        <v>141</v>
      </c>
      <c r="I355" s="73" t="s">
        <v>142</v>
      </c>
    </row>
    <row r="356" spans="1:10" x14ac:dyDescent="0.25">
      <c r="A356" s="76" t="s">
        <v>439</v>
      </c>
      <c r="B356" s="74"/>
      <c r="C356" s="96" t="s">
        <v>5</v>
      </c>
      <c r="D356" s="96" t="s">
        <v>7</v>
      </c>
      <c r="E356" s="96" t="s">
        <v>5</v>
      </c>
      <c r="F356" s="96" t="s">
        <v>7</v>
      </c>
      <c r="G356" s="96" t="s">
        <v>11</v>
      </c>
      <c r="H356" s="96"/>
      <c r="I356" s="82"/>
    </row>
    <row r="357" spans="1:10" x14ac:dyDescent="0.25">
      <c r="A357" s="168" t="s">
        <v>124</v>
      </c>
      <c r="B357" s="189">
        <f>SUM(C357+E357+G357+H357+I357)</f>
        <v>640</v>
      </c>
      <c r="C357" s="187">
        <f>SUM(D357)</f>
        <v>248</v>
      </c>
      <c r="D357" s="188">
        <v>248</v>
      </c>
      <c r="E357" s="202">
        <f>SUM(F357)</f>
        <v>238</v>
      </c>
      <c r="F357" s="188">
        <v>238</v>
      </c>
      <c r="G357" s="188">
        <v>0</v>
      </c>
      <c r="H357" s="188">
        <v>0</v>
      </c>
      <c r="I357" s="188">
        <v>154</v>
      </c>
      <c r="J357" s="249"/>
    </row>
    <row r="358" spans="1:10" x14ac:dyDescent="0.25">
      <c r="A358" s="168" t="s">
        <v>125</v>
      </c>
      <c r="B358" s="189">
        <f>SUM(C358+E358+G358+H358+I358)</f>
        <v>244</v>
      </c>
      <c r="C358" s="187">
        <f>SUM(D358)</f>
        <v>104</v>
      </c>
      <c r="D358" s="188">
        <v>104</v>
      </c>
      <c r="E358" s="202">
        <f t="shared" ref="E358:E359" si="102">SUM(F358)</f>
        <v>105</v>
      </c>
      <c r="F358" s="188">
        <v>105</v>
      </c>
      <c r="G358" s="188">
        <v>0</v>
      </c>
      <c r="H358" s="188">
        <v>0</v>
      </c>
      <c r="I358" s="188">
        <v>35</v>
      </c>
      <c r="J358" s="249"/>
    </row>
    <row r="359" spans="1:10" x14ac:dyDescent="0.25">
      <c r="A359" s="169" t="s">
        <v>429</v>
      </c>
      <c r="B359" s="194">
        <f>SUM(C359+E359+G359+H359+I359)</f>
        <v>884</v>
      </c>
      <c r="C359" s="194">
        <f>SUM(D359)</f>
        <v>352</v>
      </c>
      <c r="D359" s="185">
        <f>SUM(D357:D358)</f>
        <v>352</v>
      </c>
      <c r="E359" s="200">
        <f t="shared" si="102"/>
        <v>343</v>
      </c>
      <c r="F359" s="185">
        <f t="shared" ref="F359:I359" si="103">SUM(F357:F358)</f>
        <v>343</v>
      </c>
      <c r="G359" s="185">
        <f t="shared" si="103"/>
        <v>0</v>
      </c>
      <c r="H359" s="185">
        <f t="shared" si="103"/>
        <v>0</v>
      </c>
      <c r="I359" s="185">
        <f t="shared" si="103"/>
        <v>189</v>
      </c>
    </row>
    <row r="360" spans="1:10" ht="14.25" customHeight="1" x14ac:dyDescent="0.25"/>
    <row r="361" spans="1:10" s="71" customFormat="1" ht="9.75" hidden="1" customHeight="1" x14ac:dyDescent="0.25"/>
    <row r="362" spans="1:10" s="71" customFormat="1" hidden="1" x14ac:dyDescent="0.25"/>
    <row r="363" spans="1:10" s="71" customFormat="1" hidden="1" x14ac:dyDescent="0.25"/>
    <row r="364" spans="1:10" s="71" customFormat="1" hidden="1" x14ac:dyDescent="0.25"/>
    <row r="365" spans="1:10" ht="76.5" x14ac:dyDescent="0.25">
      <c r="A365" s="75" t="s">
        <v>573</v>
      </c>
      <c r="B365" s="78" t="s">
        <v>1</v>
      </c>
      <c r="C365" s="78" t="s">
        <v>580</v>
      </c>
      <c r="D365" s="78" t="s">
        <v>850</v>
      </c>
      <c r="E365" s="78" t="s">
        <v>580</v>
      </c>
      <c r="F365" s="78" t="s">
        <v>580</v>
      </c>
      <c r="G365" s="78" t="s">
        <v>3</v>
      </c>
      <c r="H365" s="78" t="s">
        <v>141</v>
      </c>
      <c r="I365" s="78" t="s">
        <v>142</v>
      </c>
    </row>
    <row r="366" spans="1:10" x14ac:dyDescent="0.25">
      <c r="A366" s="76" t="s">
        <v>4</v>
      </c>
      <c r="B366" s="81"/>
      <c r="C366" s="97" t="s">
        <v>5</v>
      </c>
      <c r="D366" s="97" t="s">
        <v>7</v>
      </c>
      <c r="E366" s="97" t="s">
        <v>8</v>
      </c>
      <c r="F366" s="97" t="s">
        <v>10</v>
      </c>
      <c r="G366" s="96" t="s">
        <v>11</v>
      </c>
      <c r="H366" s="97"/>
      <c r="I366" s="81"/>
    </row>
    <row r="367" spans="1:10" x14ac:dyDescent="0.25">
      <c r="A367" s="168" t="s">
        <v>124</v>
      </c>
      <c r="B367" s="189">
        <f>SUM(C367+G367+H367+I367)</f>
        <v>320</v>
      </c>
      <c r="C367" s="187">
        <f>SUM(D367+E367+F367)</f>
        <v>275</v>
      </c>
      <c r="D367" s="188">
        <v>235</v>
      </c>
      <c r="E367" s="188">
        <v>26</v>
      </c>
      <c r="F367" s="188">
        <v>14</v>
      </c>
      <c r="G367" s="188">
        <v>0</v>
      </c>
      <c r="H367" s="188">
        <v>0</v>
      </c>
      <c r="I367" s="188">
        <v>45</v>
      </c>
    </row>
    <row r="368" spans="1:10" x14ac:dyDescent="0.25">
      <c r="A368" s="168" t="s">
        <v>125</v>
      </c>
      <c r="B368" s="189">
        <f>SUM(C368+G368+H368+I368)</f>
        <v>122</v>
      </c>
      <c r="C368" s="187">
        <f>SUM(D368+E368+F368)</f>
        <v>108</v>
      </c>
      <c r="D368" s="188">
        <v>91</v>
      </c>
      <c r="E368" s="188">
        <v>11</v>
      </c>
      <c r="F368" s="188">
        <v>6</v>
      </c>
      <c r="G368" s="188">
        <v>0</v>
      </c>
      <c r="H368" s="188">
        <v>0</v>
      </c>
      <c r="I368" s="188">
        <v>14</v>
      </c>
    </row>
    <row r="369" spans="1:9" s="71" customFormat="1" x14ac:dyDescent="0.25">
      <c r="A369" s="169" t="s">
        <v>429</v>
      </c>
      <c r="B369" s="194">
        <f>SUM(C369+G369+H369+I369)</f>
        <v>442</v>
      </c>
      <c r="C369" s="194">
        <f>SUM(D369+E369+F369)</f>
        <v>383</v>
      </c>
      <c r="D369" s="185">
        <f>SUM(D367:D368)</f>
        <v>326</v>
      </c>
      <c r="E369" s="185">
        <f t="shared" ref="E369:I369" si="104">SUM(E367:E368)</f>
        <v>37</v>
      </c>
      <c r="F369" s="185">
        <f t="shared" si="104"/>
        <v>20</v>
      </c>
      <c r="G369" s="185">
        <f t="shared" si="104"/>
        <v>0</v>
      </c>
      <c r="H369" s="185">
        <f t="shared" si="104"/>
        <v>0</v>
      </c>
      <c r="I369" s="185">
        <f t="shared" si="104"/>
        <v>59</v>
      </c>
    </row>
    <row r="370" spans="1:9" s="71" customFormat="1" ht="14.25" customHeight="1" x14ac:dyDescent="0.25"/>
    <row r="371" spans="1:9" ht="0.75" hidden="1" customHeight="1" x14ac:dyDescent="0.25"/>
    <row r="372" spans="1:9" ht="82.5" x14ac:dyDescent="0.25">
      <c r="A372" s="75" t="s">
        <v>574</v>
      </c>
      <c r="B372" s="73" t="s">
        <v>1</v>
      </c>
      <c r="C372" s="73" t="s">
        <v>581</v>
      </c>
      <c r="D372" s="73" t="s">
        <v>851</v>
      </c>
      <c r="E372" s="73" t="s">
        <v>3</v>
      </c>
      <c r="F372" s="73" t="s">
        <v>141</v>
      </c>
      <c r="G372" s="73" t="s">
        <v>142</v>
      </c>
    </row>
    <row r="373" spans="1:9" x14ac:dyDescent="0.25">
      <c r="A373" s="76" t="s">
        <v>4</v>
      </c>
      <c r="B373" s="81"/>
      <c r="C373" s="97" t="s">
        <v>5</v>
      </c>
      <c r="D373" s="97" t="s">
        <v>7</v>
      </c>
      <c r="E373" s="96" t="s">
        <v>11</v>
      </c>
      <c r="F373" s="97"/>
      <c r="G373" s="81"/>
    </row>
    <row r="374" spans="1:9" x14ac:dyDescent="0.25">
      <c r="A374" s="168" t="s">
        <v>124</v>
      </c>
      <c r="B374" s="194">
        <f>SUM(C374+E374+F374+G374)</f>
        <v>320</v>
      </c>
      <c r="C374" s="196">
        <f>SUM(D374)</f>
        <v>270</v>
      </c>
      <c r="D374" s="193">
        <v>270</v>
      </c>
      <c r="E374" s="193">
        <v>0</v>
      </c>
      <c r="F374" s="193">
        <v>0</v>
      </c>
      <c r="G374" s="193">
        <v>50</v>
      </c>
    </row>
    <row r="375" spans="1:9" x14ac:dyDescent="0.25">
      <c r="A375" s="168" t="s">
        <v>125</v>
      </c>
      <c r="B375" s="194">
        <f>SUM(C375+E375+F375+G375)</f>
        <v>122</v>
      </c>
      <c r="C375" s="196">
        <f>SUM(D375)</f>
        <v>113</v>
      </c>
      <c r="D375" s="193">
        <v>113</v>
      </c>
      <c r="E375" s="193">
        <v>0</v>
      </c>
      <c r="F375" s="193">
        <v>0</v>
      </c>
      <c r="G375" s="193">
        <v>9</v>
      </c>
    </row>
    <row r="376" spans="1:9" x14ac:dyDescent="0.25">
      <c r="A376" s="169" t="s">
        <v>429</v>
      </c>
      <c r="B376" s="194">
        <f>SUM(C376+E376+F376+G376)</f>
        <v>442</v>
      </c>
      <c r="C376" s="194">
        <f>SUM(D376)</f>
        <v>383</v>
      </c>
      <c r="D376" s="185">
        <f>SUM(D374:D375)</f>
        <v>383</v>
      </c>
      <c r="E376" s="185">
        <f t="shared" ref="E376:G376" si="105">SUM(E374:E375)</f>
        <v>0</v>
      </c>
      <c r="F376" s="185">
        <f t="shared" si="105"/>
        <v>0</v>
      </c>
      <c r="G376" s="185">
        <f t="shared" si="105"/>
        <v>59</v>
      </c>
    </row>
    <row r="377" spans="1:9" ht="6.75" customHeight="1" x14ac:dyDescent="0.25"/>
    <row r="378" spans="1:9" ht="71.25" x14ac:dyDescent="0.25">
      <c r="A378" s="75" t="s">
        <v>582</v>
      </c>
      <c r="B378" s="73" t="s">
        <v>1</v>
      </c>
      <c r="C378" s="73" t="s">
        <v>585</v>
      </c>
      <c r="D378" s="73" t="s">
        <v>852</v>
      </c>
      <c r="E378" s="73" t="s">
        <v>3</v>
      </c>
      <c r="F378" s="73" t="s">
        <v>141</v>
      </c>
      <c r="G378" s="73" t="s">
        <v>142</v>
      </c>
      <c r="H378" s="86"/>
      <c r="I378" s="72"/>
    </row>
    <row r="379" spans="1:9" x14ac:dyDescent="0.25">
      <c r="A379" s="76" t="s">
        <v>4</v>
      </c>
      <c r="B379" s="74"/>
      <c r="C379" s="96" t="s">
        <v>5</v>
      </c>
      <c r="D379" s="96" t="s">
        <v>7</v>
      </c>
      <c r="E379" s="96" t="s">
        <v>11</v>
      </c>
      <c r="F379" s="96"/>
      <c r="G379" s="74"/>
      <c r="H379" s="86"/>
      <c r="I379" s="72"/>
    </row>
    <row r="380" spans="1:9" x14ac:dyDescent="0.25">
      <c r="A380" s="168" t="s">
        <v>115</v>
      </c>
      <c r="B380" s="189">
        <f>SUM(C380+E380+F380+G380)</f>
        <v>437</v>
      </c>
      <c r="C380" s="187">
        <f>SUM(D380)</f>
        <v>326</v>
      </c>
      <c r="D380" s="188">
        <v>326</v>
      </c>
      <c r="E380" s="188">
        <v>2</v>
      </c>
      <c r="F380" s="188">
        <v>0</v>
      </c>
      <c r="G380" s="188">
        <v>109</v>
      </c>
      <c r="H380" s="86"/>
      <c r="I380" s="72"/>
    </row>
    <row r="381" spans="1:9" x14ac:dyDescent="0.25">
      <c r="A381" s="169" t="s">
        <v>429</v>
      </c>
      <c r="B381" s="194">
        <f>SUM(C381+E381+F381+G381)</f>
        <v>437</v>
      </c>
      <c r="C381" s="194">
        <f>SUM(D381)</f>
        <v>326</v>
      </c>
      <c r="D381" s="185">
        <f>SUM(D380)</f>
        <v>326</v>
      </c>
      <c r="E381" s="185">
        <f t="shared" ref="E381:G381" si="106">SUM(E380)</f>
        <v>2</v>
      </c>
      <c r="F381" s="185">
        <f t="shared" si="106"/>
        <v>0</v>
      </c>
      <c r="G381" s="185">
        <f t="shared" si="106"/>
        <v>109</v>
      </c>
      <c r="H381" s="86"/>
      <c r="I381" s="72"/>
    </row>
    <row r="382" spans="1:9" ht="7.5" customHeight="1" x14ac:dyDescent="0.25">
      <c r="A382" s="89"/>
      <c r="B382" s="88"/>
      <c r="C382" s="89"/>
      <c r="D382" s="87"/>
      <c r="E382" s="87"/>
      <c r="F382" s="87"/>
      <c r="G382" s="89"/>
      <c r="H382" s="87"/>
    </row>
    <row r="383" spans="1:9" ht="61.5" x14ac:dyDescent="0.25">
      <c r="A383" s="75" t="s">
        <v>583</v>
      </c>
      <c r="B383" s="73" t="s">
        <v>1</v>
      </c>
      <c r="C383" s="73" t="s">
        <v>586</v>
      </c>
      <c r="D383" s="73" t="s">
        <v>853</v>
      </c>
      <c r="E383" s="73" t="s">
        <v>3</v>
      </c>
      <c r="F383" s="73" t="s">
        <v>141</v>
      </c>
      <c r="G383" s="73" t="s">
        <v>142</v>
      </c>
    </row>
    <row r="384" spans="1:9" x14ac:dyDescent="0.25">
      <c r="A384" s="76" t="s">
        <v>4</v>
      </c>
      <c r="B384" s="74"/>
      <c r="C384" s="96" t="s">
        <v>5</v>
      </c>
      <c r="D384" s="96" t="s">
        <v>7</v>
      </c>
      <c r="E384" s="96" t="s">
        <v>11</v>
      </c>
      <c r="F384" s="96"/>
      <c r="G384" s="81"/>
    </row>
    <row r="385" spans="1:15" x14ac:dyDescent="0.25">
      <c r="A385" s="77" t="s">
        <v>115</v>
      </c>
      <c r="B385" s="186">
        <f>SUM(C385+E385+F385+G385)</f>
        <v>437</v>
      </c>
      <c r="C385" s="197">
        <f>SUM(D385)</f>
        <v>345</v>
      </c>
      <c r="D385" s="188">
        <v>345</v>
      </c>
      <c r="E385" s="188">
        <v>0</v>
      </c>
      <c r="F385" s="188">
        <v>0</v>
      </c>
      <c r="G385" s="188">
        <v>92</v>
      </c>
    </row>
    <row r="386" spans="1:15" x14ac:dyDescent="0.25">
      <c r="A386" s="79" t="s">
        <v>429</v>
      </c>
      <c r="B386" s="194">
        <f>SUM(C386+E386+F386+G386)</f>
        <v>437</v>
      </c>
      <c r="C386" s="199">
        <f>SUM(D386)</f>
        <v>345</v>
      </c>
      <c r="D386" s="185">
        <f>SUM(D385)</f>
        <v>345</v>
      </c>
      <c r="E386" s="185">
        <f t="shared" ref="E386:G386" si="107">SUM(E385)</f>
        <v>0</v>
      </c>
      <c r="F386" s="185">
        <f t="shared" si="107"/>
        <v>0</v>
      </c>
      <c r="G386" s="185">
        <f t="shared" si="107"/>
        <v>92</v>
      </c>
    </row>
    <row r="387" spans="1:15" ht="7.5" customHeight="1" x14ac:dyDescent="0.25"/>
    <row r="388" spans="1:15" ht="92.25" x14ac:dyDescent="0.25">
      <c r="A388" s="75" t="s">
        <v>587</v>
      </c>
      <c r="B388" s="73" t="s">
        <v>1</v>
      </c>
      <c r="C388" s="73" t="s">
        <v>589</v>
      </c>
      <c r="D388" s="73" t="s">
        <v>589</v>
      </c>
      <c r="E388" s="73" t="s">
        <v>590</v>
      </c>
      <c r="F388" s="73" t="s">
        <v>854</v>
      </c>
      <c r="G388" s="73" t="s">
        <v>590</v>
      </c>
      <c r="H388" s="73" t="s">
        <v>590</v>
      </c>
      <c r="I388" s="73" t="s">
        <v>591</v>
      </c>
      <c r="J388" s="73" t="s">
        <v>855</v>
      </c>
      <c r="K388" s="73" t="s">
        <v>591</v>
      </c>
      <c r="L388" s="73" t="s">
        <v>591</v>
      </c>
      <c r="M388" s="73" t="s">
        <v>3</v>
      </c>
      <c r="N388" s="73" t="s">
        <v>141</v>
      </c>
      <c r="O388" s="73" t="s">
        <v>142</v>
      </c>
    </row>
    <row r="389" spans="1:15" x14ac:dyDescent="0.25">
      <c r="A389" s="76" t="s">
        <v>439</v>
      </c>
      <c r="B389" s="74"/>
      <c r="C389" s="96" t="s">
        <v>5</v>
      </c>
      <c r="D389" s="96" t="s">
        <v>6</v>
      </c>
      <c r="E389" s="96" t="s">
        <v>5</v>
      </c>
      <c r="F389" s="96" t="s">
        <v>7</v>
      </c>
      <c r="G389" s="96" t="s">
        <v>8</v>
      </c>
      <c r="H389" s="96" t="s">
        <v>10</v>
      </c>
      <c r="I389" s="96" t="s">
        <v>5</v>
      </c>
      <c r="J389" s="96" t="s">
        <v>7</v>
      </c>
      <c r="K389" s="96" t="s">
        <v>8</v>
      </c>
      <c r="L389" s="96" t="s">
        <v>10</v>
      </c>
      <c r="M389" s="96" t="s">
        <v>11</v>
      </c>
      <c r="N389" s="96"/>
      <c r="O389" s="82"/>
    </row>
    <row r="390" spans="1:15" x14ac:dyDescent="0.25">
      <c r="A390" s="168" t="s">
        <v>115</v>
      </c>
      <c r="B390" s="189">
        <f>SUM(C390+E390+I390+M390+N390+O390)</f>
        <v>874</v>
      </c>
      <c r="C390" s="187">
        <f>SUM(D390)</f>
        <v>145</v>
      </c>
      <c r="D390" s="188">
        <v>145</v>
      </c>
      <c r="E390" s="202">
        <f>SUM(F390+G390+H390)</f>
        <v>339</v>
      </c>
      <c r="F390" s="188">
        <v>268</v>
      </c>
      <c r="G390" s="188">
        <v>43</v>
      </c>
      <c r="H390" s="188">
        <v>28</v>
      </c>
      <c r="I390" s="128">
        <f>SUM(J390+K390+L390)</f>
        <v>291</v>
      </c>
      <c r="J390" s="188">
        <v>233</v>
      </c>
      <c r="K390" s="188">
        <v>36</v>
      </c>
      <c r="L390" s="188">
        <v>22</v>
      </c>
      <c r="M390" s="188">
        <v>0</v>
      </c>
      <c r="N390" s="188">
        <v>0</v>
      </c>
      <c r="O390" s="188">
        <v>99</v>
      </c>
    </row>
    <row r="391" spans="1:15" x14ac:dyDescent="0.25">
      <c r="A391" s="169" t="s">
        <v>429</v>
      </c>
      <c r="B391" s="194">
        <f>SUM(C391+E391+I391+M391+N391+O391)</f>
        <v>874</v>
      </c>
      <c r="C391" s="194">
        <f>SUM(D391)</f>
        <v>145</v>
      </c>
      <c r="D391" s="185">
        <f>SUM(D390)</f>
        <v>145</v>
      </c>
      <c r="E391" s="203">
        <f>SUM(F391+G391+H391)</f>
        <v>339</v>
      </c>
      <c r="F391" s="185">
        <f t="shared" ref="F391:H391" si="108">SUM(F390)</f>
        <v>268</v>
      </c>
      <c r="G391" s="185">
        <f t="shared" si="108"/>
        <v>43</v>
      </c>
      <c r="H391" s="185">
        <f t="shared" si="108"/>
        <v>28</v>
      </c>
      <c r="I391" s="167">
        <f>SUM(J391+K391+L391)</f>
        <v>291</v>
      </c>
      <c r="J391" s="185">
        <f t="shared" ref="J391:O391" si="109">SUM(J390)</f>
        <v>233</v>
      </c>
      <c r="K391" s="185">
        <f t="shared" si="109"/>
        <v>36</v>
      </c>
      <c r="L391" s="185">
        <f t="shared" si="109"/>
        <v>22</v>
      </c>
      <c r="M391" s="185">
        <f t="shared" si="109"/>
        <v>0</v>
      </c>
      <c r="N391" s="185">
        <f t="shared" si="109"/>
        <v>0</v>
      </c>
      <c r="O391" s="185">
        <f t="shared" si="109"/>
        <v>99</v>
      </c>
    </row>
    <row r="392" spans="1:15" s="71" customFormat="1" ht="21.75" customHeight="1" x14ac:dyDescent="0.25"/>
    <row r="393" spans="1:15" ht="2.25" hidden="1" customHeight="1" x14ac:dyDescent="0.25"/>
    <row r="394" spans="1:15" ht="102" x14ac:dyDescent="0.25">
      <c r="A394" s="75" t="s">
        <v>584</v>
      </c>
      <c r="B394" s="73" t="s">
        <v>1</v>
      </c>
      <c r="C394" s="73" t="s">
        <v>592</v>
      </c>
      <c r="D394" s="73" t="s">
        <v>856</v>
      </c>
      <c r="E394" s="73" t="s">
        <v>592</v>
      </c>
      <c r="F394" s="73" t="s">
        <v>593</v>
      </c>
      <c r="G394" s="73" t="s">
        <v>857</v>
      </c>
      <c r="H394" s="73" t="s">
        <v>3</v>
      </c>
      <c r="I394" s="73" t="s">
        <v>141</v>
      </c>
      <c r="J394" s="73" t="s">
        <v>142</v>
      </c>
    </row>
    <row r="395" spans="1:15" x14ac:dyDescent="0.25">
      <c r="A395" s="76" t="s">
        <v>439</v>
      </c>
      <c r="B395" s="74"/>
      <c r="C395" s="96" t="s">
        <v>5</v>
      </c>
      <c r="D395" s="96" t="s">
        <v>7</v>
      </c>
      <c r="E395" s="96" t="s">
        <v>8</v>
      </c>
      <c r="F395" s="96" t="s">
        <v>5</v>
      </c>
      <c r="G395" s="96" t="s">
        <v>7</v>
      </c>
      <c r="H395" s="96" t="s">
        <v>11</v>
      </c>
      <c r="I395" s="96"/>
      <c r="J395" s="82"/>
    </row>
    <row r="396" spans="1:15" x14ac:dyDescent="0.25">
      <c r="A396" s="168" t="s">
        <v>115</v>
      </c>
      <c r="B396" s="189">
        <f>SUM(C396+F396+H396+I396+J396)</f>
        <v>874</v>
      </c>
      <c r="C396" s="187">
        <f>SUM(D396+E396)</f>
        <v>350</v>
      </c>
      <c r="D396" s="188">
        <v>302</v>
      </c>
      <c r="E396" s="188">
        <v>48</v>
      </c>
      <c r="F396" s="202">
        <f>SUM(G396)</f>
        <v>335</v>
      </c>
      <c r="G396" s="188">
        <v>335</v>
      </c>
      <c r="H396" s="188">
        <v>0</v>
      </c>
      <c r="I396" s="188">
        <v>0</v>
      </c>
      <c r="J396" s="188">
        <v>189</v>
      </c>
    </row>
    <row r="397" spans="1:15" x14ac:dyDescent="0.25">
      <c r="A397" s="169" t="s">
        <v>429</v>
      </c>
      <c r="B397" s="194">
        <f>SUM(C397+F397+H397+I397+J397)</f>
        <v>874</v>
      </c>
      <c r="C397" s="194">
        <f>SUM(D397+E397)</f>
        <v>350</v>
      </c>
      <c r="D397" s="185">
        <f>SUM(D396)</f>
        <v>302</v>
      </c>
      <c r="E397" s="185">
        <f>SUM(E396)</f>
        <v>48</v>
      </c>
      <c r="F397" s="200">
        <f>SUM(G397)</f>
        <v>335</v>
      </c>
      <c r="G397" s="185">
        <f t="shared" ref="G397:J397" si="110">SUM(G396)</f>
        <v>335</v>
      </c>
      <c r="H397" s="185">
        <f t="shared" si="110"/>
        <v>0</v>
      </c>
      <c r="I397" s="185">
        <f t="shared" si="110"/>
        <v>0</v>
      </c>
      <c r="J397" s="185">
        <f t="shared" si="110"/>
        <v>189</v>
      </c>
    </row>
    <row r="398" spans="1:15" ht="12" customHeight="1" x14ac:dyDescent="0.25"/>
    <row r="399" spans="1:15" ht="84" x14ac:dyDescent="0.25">
      <c r="A399" s="75" t="s">
        <v>588</v>
      </c>
      <c r="B399" s="78" t="s">
        <v>1</v>
      </c>
      <c r="C399" s="78" t="s">
        <v>594</v>
      </c>
      <c r="D399" s="78" t="s">
        <v>858</v>
      </c>
      <c r="E399" s="78" t="s">
        <v>3</v>
      </c>
      <c r="F399" s="78" t="s">
        <v>141</v>
      </c>
      <c r="G399" s="78" t="s">
        <v>142</v>
      </c>
    </row>
    <row r="400" spans="1:15" x14ac:dyDescent="0.25">
      <c r="A400" s="76" t="s">
        <v>4</v>
      </c>
      <c r="B400" s="81"/>
      <c r="C400" s="97" t="s">
        <v>5</v>
      </c>
      <c r="D400" s="97" t="s">
        <v>6</v>
      </c>
      <c r="E400" s="96" t="s">
        <v>11</v>
      </c>
      <c r="F400" s="97"/>
      <c r="G400" s="81"/>
    </row>
    <row r="401" spans="1:7" x14ac:dyDescent="0.25">
      <c r="A401" s="168" t="s">
        <v>115</v>
      </c>
      <c r="B401" s="194">
        <f>SUM(C401+E401+F401+G401)</f>
        <v>437</v>
      </c>
      <c r="C401" s="196">
        <f>SUM(D401)</f>
        <v>361</v>
      </c>
      <c r="D401" s="193">
        <v>361</v>
      </c>
      <c r="E401" s="193">
        <v>0</v>
      </c>
      <c r="F401" s="193">
        <v>0</v>
      </c>
      <c r="G401" s="193">
        <v>76</v>
      </c>
    </row>
    <row r="402" spans="1:7" x14ac:dyDescent="0.25">
      <c r="A402" s="169" t="s">
        <v>429</v>
      </c>
      <c r="B402" s="194">
        <f>SUM(C402+E402+F402+G402)</f>
        <v>437</v>
      </c>
      <c r="C402" s="194">
        <f>SUM(D402)</f>
        <v>361</v>
      </c>
      <c r="D402" s="185">
        <f>SUM(D401)</f>
        <v>361</v>
      </c>
      <c r="E402" s="185">
        <f t="shared" ref="E402:G402" si="111">SUM(E401)</f>
        <v>0</v>
      </c>
      <c r="F402" s="185">
        <f t="shared" si="111"/>
        <v>0</v>
      </c>
      <c r="G402" s="185">
        <f t="shared" si="111"/>
        <v>76</v>
      </c>
    </row>
    <row r="403" spans="1:7" ht="9" customHeight="1" x14ac:dyDescent="0.25"/>
    <row r="404" spans="1:7" ht="1.5" customHeight="1" x14ac:dyDescent="0.25"/>
    <row r="405" spans="1:7" hidden="1" x14ac:dyDescent="0.25"/>
    <row r="406" spans="1:7" ht="98.25" x14ac:dyDescent="0.25">
      <c r="A406" s="75" t="s">
        <v>595</v>
      </c>
      <c r="B406" s="73" t="s">
        <v>1</v>
      </c>
      <c r="C406" s="73" t="s">
        <v>600</v>
      </c>
      <c r="D406" s="73" t="s">
        <v>859</v>
      </c>
      <c r="E406" s="73" t="s">
        <v>3</v>
      </c>
      <c r="F406" s="73" t="s">
        <v>141</v>
      </c>
      <c r="G406" s="73" t="s">
        <v>142</v>
      </c>
    </row>
    <row r="407" spans="1:7" x14ac:dyDescent="0.25">
      <c r="A407" s="76" t="s">
        <v>4</v>
      </c>
      <c r="B407" s="74"/>
      <c r="C407" s="96" t="s">
        <v>5</v>
      </c>
      <c r="D407" s="96" t="s">
        <v>6</v>
      </c>
      <c r="E407" s="96" t="s">
        <v>11</v>
      </c>
      <c r="F407" s="96"/>
      <c r="G407" s="74"/>
    </row>
    <row r="408" spans="1:7" x14ac:dyDescent="0.25">
      <c r="A408" s="168" t="s">
        <v>131</v>
      </c>
      <c r="B408" s="194">
        <f>SUM(C408+E408+F408+G408)</f>
        <v>247</v>
      </c>
      <c r="C408" s="196">
        <f>SUM(D408)</f>
        <v>159</v>
      </c>
      <c r="D408" s="193">
        <v>159</v>
      </c>
      <c r="E408" s="193">
        <v>2</v>
      </c>
      <c r="F408" s="193">
        <v>0</v>
      </c>
      <c r="G408" s="193">
        <v>86</v>
      </c>
    </row>
    <row r="409" spans="1:7" x14ac:dyDescent="0.25">
      <c r="A409" s="169" t="s">
        <v>429</v>
      </c>
      <c r="B409" s="194">
        <f>SUM(C409+E409+F409+G409)</f>
        <v>247</v>
      </c>
      <c r="C409" s="194">
        <f>SUM(D409)</f>
        <v>159</v>
      </c>
      <c r="D409" s="185">
        <f>SUM(D408)</f>
        <v>159</v>
      </c>
      <c r="E409" s="185">
        <f t="shared" ref="E409:G409" si="112">SUM(E408)</f>
        <v>2</v>
      </c>
      <c r="F409" s="185">
        <f t="shared" si="112"/>
        <v>0</v>
      </c>
      <c r="G409" s="185">
        <f t="shared" si="112"/>
        <v>86</v>
      </c>
    </row>
    <row r="410" spans="1:7" ht="7.5" customHeight="1" x14ac:dyDescent="0.25"/>
    <row r="411" spans="1:7" x14ac:dyDescent="0.25">
      <c r="A411" s="83"/>
      <c r="B411" s="83"/>
      <c r="C411" s="84"/>
      <c r="D411" s="83"/>
      <c r="E411" s="83"/>
      <c r="F411" s="90"/>
      <c r="G411" s="83"/>
    </row>
    <row r="412" spans="1:7" ht="83.25" x14ac:dyDescent="0.25">
      <c r="A412" s="98" t="s">
        <v>596</v>
      </c>
      <c r="B412" s="78" t="s">
        <v>1</v>
      </c>
      <c r="C412" s="78" t="s">
        <v>601</v>
      </c>
      <c r="D412" s="78" t="s">
        <v>860</v>
      </c>
      <c r="E412" s="94" t="s">
        <v>3</v>
      </c>
      <c r="F412" s="94" t="s">
        <v>141</v>
      </c>
      <c r="G412" s="78" t="s">
        <v>142</v>
      </c>
    </row>
    <row r="413" spans="1:7" x14ac:dyDescent="0.25">
      <c r="A413" s="76" t="s">
        <v>4</v>
      </c>
      <c r="B413" s="74"/>
      <c r="C413" s="96" t="s">
        <v>5</v>
      </c>
      <c r="D413" s="96" t="s">
        <v>7</v>
      </c>
      <c r="E413" s="96" t="s">
        <v>11</v>
      </c>
      <c r="F413" s="96"/>
      <c r="G413" s="81"/>
    </row>
    <row r="414" spans="1:7" x14ac:dyDescent="0.25">
      <c r="A414" s="168" t="s">
        <v>131</v>
      </c>
      <c r="B414" s="194">
        <f>SUM(C414+E414+F414+G414)</f>
        <v>247</v>
      </c>
      <c r="C414" s="197">
        <f>SUM(D414)</f>
        <v>221</v>
      </c>
      <c r="D414" s="193">
        <v>221</v>
      </c>
      <c r="E414" s="193">
        <v>0</v>
      </c>
      <c r="F414" s="193">
        <v>0</v>
      </c>
      <c r="G414" s="193">
        <v>26</v>
      </c>
    </row>
    <row r="415" spans="1:7" x14ac:dyDescent="0.25">
      <c r="A415" s="169" t="s">
        <v>429</v>
      </c>
      <c r="B415" s="194">
        <f>SUM(C415+E415+F415+G415)</f>
        <v>247</v>
      </c>
      <c r="C415" s="199">
        <f>SUM(D415)</f>
        <v>221</v>
      </c>
      <c r="D415" s="185">
        <f>SUM(D414)</f>
        <v>221</v>
      </c>
      <c r="E415" s="185">
        <f t="shared" ref="E415:G415" si="113">SUM(E414)</f>
        <v>0</v>
      </c>
      <c r="F415" s="185">
        <f t="shared" si="113"/>
        <v>0</v>
      </c>
      <c r="G415" s="185">
        <f t="shared" si="113"/>
        <v>26</v>
      </c>
    </row>
    <row r="416" spans="1:7" ht="8.25" customHeight="1" x14ac:dyDescent="0.25"/>
    <row r="417" spans="1:12" ht="79.5" customHeight="1" x14ac:dyDescent="0.25">
      <c r="A417" s="75" t="s">
        <v>599</v>
      </c>
      <c r="B417" s="73" t="s">
        <v>1</v>
      </c>
      <c r="C417" s="73" t="s">
        <v>604</v>
      </c>
      <c r="D417" s="73" t="s">
        <v>861</v>
      </c>
      <c r="E417" s="73" t="s">
        <v>3</v>
      </c>
      <c r="F417" s="73" t="s">
        <v>141</v>
      </c>
      <c r="G417" s="73" t="s">
        <v>142</v>
      </c>
    </row>
    <row r="418" spans="1:12" x14ac:dyDescent="0.25">
      <c r="A418" s="76" t="s">
        <v>4</v>
      </c>
      <c r="B418" s="74"/>
      <c r="C418" s="96" t="s">
        <v>5</v>
      </c>
      <c r="D418" s="96" t="s">
        <v>7</v>
      </c>
      <c r="E418" s="96" t="s">
        <v>11</v>
      </c>
      <c r="F418" s="96"/>
      <c r="G418" s="82"/>
    </row>
    <row r="419" spans="1:12" x14ac:dyDescent="0.25">
      <c r="A419" s="168" t="s">
        <v>131</v>
      </c>
      <c r="B419" s="189">
        <f>SUM(C419+E419+F419+G419)</f>
        <v>247</v>
      </c>
      <c r="C419" s="187">
        <f>SUM(D419)</f>
        <v>206</v>
      </c>
      <c r="D419" s="188">
        <v>206</v>
      </c>
      <c r="E419" s="188">
        <v>0</v>
      </c>
      <c r="F419" s="188">
        <v>0</v>
      </c>
      <c r="G419" s="188">
        <v>41</v>
      </c>
    </row>
    <row r="420" spans="1:12" x14ac:dyDescent="0.25">
      <c r="A420" s="169" t="s">
        <v>429</v>
      </c>
      <c r="B420" s="194">
        <f>SUM(C420+E420+F420+G420)</f>
        <v>247</v>
      </c>
      <c r="C420" s="195">
        <f>SUM(D420)</f>
        <v>206</v>
      </c>
      <c r="D420" s="185">
        <f>SUM(D419)</f>
        <v>206</v>
      </c>
      <c r="E420" s="185">
        <f t="shared" ref="E420:G420" si="114">SUM(E419)</f>
        <v>0</v>
      </c>
      <c r="F420" s="185">
        <f t="shared" si="114"/>
        <v>0</v>
      </c>
      <c r="G420" s="185">
        <f t="shared" si="114"/>
        <v>41</v>
      </c>
    </row>
    <row r="421" spans="1:12" ht="10.5" customHeight="1" x14ac:dyDescent="0.25"/>
    <row r="422" spans="1:12" ht="93.75" x14ac:dyDescent="0.25">
      <c r="A422" s="75" t="s">
        <v>597</v>
      </c>
      <c r="B422" s="73" t="s">
        <v>1</v>
      </c>
      <c r="C422" s="73" t="s">
        <v>603</v>
      </c>
      <c r="D422" s="73" t="s">
        <v>603</v>
      </c>
      <c r="E422" s="73" t="s">
        <v>603</v>
      </c>
      <c r="F422" s="73" t="s">
        <v>602</v>
      </c>
      <c r="G422" s="73" t="s">
        <v>862</v>
      </c>
      <c r="H422" s="73" t="s">
        <v>605</v>
      </c>
      <c r="I422" s="73" t="s">
        <v>863</v>
      </c>
      <c r="J422" s="73" t="s">
        <v>3</v>
      </c>
      <c r="K422" s="73" t="s">
        <v>141</v>
      </c>
      <c r="L422" s="73" t="s">
        <v>142</v>
      </c>
    </row>
    <row r="423" spans="1:12" x14ac:dyDescent="0.25">
      <c r="A423" s="76" t="s">
        <v>439</v>
      </c>
      <c r="B423" s="74"/>
      <c r="C423" s="96" t="s">
        <v>5</v>
      </c>
      <c r="D423" s="96" t="s">
        <v>6</v>
      </c>
      <c r="E423" s="96" t="s">
        <v>10</v>
      </c>
      <c r="F423" s="96" t="s">
        <v>5</v>
      </c>
      <c r="G423" s="96" t="s">
        <v>7</v>
      </c>
      <c r="H423" s="96" t="s">
        <v>5</v>
      </c>
      <c r="I423" s="96" t="s">
        <v>7</v>
      </c>
      <c r="J423" s="96" t="s">
        <v>11</v>
      </c>
      <c r="K423" s="96"/>
      <c r="L423" s="82"/>
    </row>
    <row r="424" spans="1:12" x14ac:dyDescent="0.25">
      <c r="A424" s="168" t="s">
        <v>131</v>
      </c>
      <c r="B424" s="189">
        <f>SUM(C424+F424+H424+J424+K424+L424)</f>
        <v>494</v>
      </c>
      <c r="C424" s="187">
        <f>SUM(D424+E424)</f>
        <v>95</v>
      </c>
      <c r="D424" s="188">
        <v>87</v>
      </c>
      <c r="E424" s="188">
        <v>8</v>
      </c>
      <c r="F424" s="202">
        <f>SUM(G424)</f>
        <v>143</v>
      </c>
      <c r="G424" s="188">
        <v>143</v>
      </c>
      <c r="H424" s="128">
        <f>SUM(I424)</f>
        <v>212</v>
      </c>
      <c r="I424" s="188">
        <v>212</v>
      </c>
      <c r="J424" s="188">
        <v>0</v>
      </c>
      <c r="K424" s="188">
        <v>2</v>
      </c>
      <c r="L424" s="188">
        <v>42</v>
      </c>
    </row>
    <row r="425" spans="1:12" x14ac:dyDescent="0.25">
      <c r="A425" s="169" t="s">
        <v>429</v>
      </c>
      <c r="B425" s="194">
        <f>SUM(C425+F425+H425+J425+K425+L425)</f>
        <v>494</v>
      </c>
      <c r="C425" s="194">
        <f>SUM(D425+E425)</f>
        <v>95</v>
      </c>
      <c r="D425" s="185">
        <f>SUM(D424)</f>
        <v>87</v>
      </c>
      <c r="E425" s="185">
        <f t="shared" ref="E425" si="115">SUM(E424)</f>
        <v>8</v>
      </c>
      <c r="F425" s="200">
        <f>SUM(G425)</f>
        <v>143</v>
      </c>
      <c r="G425" s="185">
        <f>SUM(G424)</f>
        <v>143</v>
      </c>
      <c r="H425" s="159">
        <f>SUM(I425)</f>
        <v>212</v>
      </c>
      <c r="I425" s="185">
        <f t="shared" ref="I425:L425" si="116">SUM(I424)</f>
        <v>212</v>
      </c>
      <c r="J425" s="185">
        <f t="shared" si="116"/>
        <v>0</v>
      </c>
      <c r="K425" s="185">
        <f t="shared" si="116"/>
        <v>2</v>
      </c>
      <c r="L425" s="185">
        <f t="shared" si="116"/>
        <v>42</v>
      </c>
    </row>
    <row r="427" spans="1:12" ht="83.25" customHeight="1" x14ac:dyDescent="0.25">
      <c r="A427" s="75" t="s">
        <v>606</v>
      </c>
      <c r="B427" s="73" t="s">
        <v>1</v>
      </c>
      <c r="C427" s="73" t="s">
        <v>607</v>
      </c>
      <c r="D427" s="73" t="s">
        <v>864</v>
      </c>
      <c r="E427" s="73" t="s">
        <v>3</v>
      </c>
      <c r="F427" s="73" t="s">
        <v>141</v>
      </c>
      <c r="G427" s="73" t="s">
        <v>142</v>
      </c>
    </row>
    <row r="428" spans="1:12" x14ac:dyDescent="0.25">
      <c r="A428" s="76" t="s">
        <v>4</v>
      </c>
      <c r="B428" s="81"/>
      <c r="C428" s="97" t="s">
        <v>5</v>
      </c>
      <c r="D428" s="97" t="s">
        <v>7</v>
      </c>
      <c r="E428" s="96" t="s">
        <v>11</v>
      </c>
      <c r="F428" s="97"/>
      <c r="G428" s="81"/>
    </row>
    <row r="429" spans="1:12" x14ac:dyDescent="0.25">
      <c r="A429" s="204" t="s">
        <v>131</v>
      </c>
      <c r="B429" s="189">
        <f>SUM(C429+E429+F429+G429)</f>
        <v>247</v>
      </c>
      <c r="C429" s="187">
        <f>SUM(D429)</f>
        <v>202</v>
      </c>
      <c r="D429" s="188">
        <v>202</v>
      </c>
      <c r="E429" s="188">
        <v>2</v>
      </c>
      <c r="F429" s="188">
        <v>0</v>
      </c>
      <c r="G429" s="188">
        <v>43</v>
      </c>
    </row>
    <row r="430" spans="1:12" x14ac:dyDescent="0.25">
      <c r="A430" s="169" t="s">
        <v>429</v>
      </c>
      <c r="B430" s="189">
        <f>SUM(C430+E430+F430+G430)</f>
        <v>247</v>
      </c>
      <c r="C430" s="194">
        <f>SUM(D430)</f>
        <v>202</v>
      </c>
      <c r="D430" s="185">
        <f>SUM(D429)</f>
        <v>202</v>
      </c>
      <c r="E430" s="185">
        <f t="shared" ref="E430:G430" si="117">SUM(E429)</f>
        <v>2</v>
      </c>
      <c r="F430" s="185">
        <f t="shared" si="117"/>
        <v>0</v>
      </c>
      <c r="G430" s="185">
        <f t="shared" si="117"/>
        <v>43</v>
      </c>
    </row>
    <row r="431" spans="1:12" ht="10.5" customHeight="1" x14ac:dyDescent="0.25"/>
    <row r="432" spans="1:12" ht="91.5" customHeight="1" x14ac:dyDescent="0.25">
      <c r="A432" s="75" t="s">
        <v>598</v>
      </c>
      <c r="B432" s="73" t="s">
        <v>1</v>
      </c>
      <c r="C432" s="73" t="s">
        <v>608</v>
      </c>
      <c r="D432" s="73" t="s">
        <v>865</v>
      </c>
      <c r="E432" s="73" t="s">
        <v>3</v>
      </c>
      <c r="F432" s="73" t="s">
        <v>141</v>
      </c>
      <c r="G432" s="73" t="s">
        <v>142</v>
      </c>
    </row>
    <row r="433" spans="1:8" x14ac:dyDescent="0.25">
      <c r="A433" s="76" t="s">
        <v>4</v>
      </c>
      <c r="B433" s="81"/>
      <c r="C433" s="97" t="s">
        <v>5</v>
      </c>
      <c r="D433" s="97" t="s">
        <v>7</v>
      </c>
      <c r="E433" s="96" t="s">
        <v>11</v>
      </c>
      <c r="F433" s="97"/>
      <c r="G433" s="81"/>
    </row>
    <row r="434" spans="1:8" x14ac:dyDescent="0.25">
      <c r="A434" s="204" t="s">
        <v>131</v>
      </c>
      <c r="B434" s="194">
        <f>SUM(C434+E434+F434+G434)</f>
        <v>247</v>
      </c>
      <c r="C434" s="196">
        <f>SUM(D434)</f>
        <v>213</v>
      </c>
      <c r="D434" s="193">
        <v>213</v>
      </c>
      <c r="E434" s="193">
        <v>2</v>
      </c>
      <c r="F434" s="193">
        <v>0</v>
      </c>
      <c r="G434" s="193">
        <v>32</v>
      </c>
    </row>
    <row r="435" spans="1:8" x14ac:dyDescent="0.25">
      <c r="A435" s="169" t="s">
        <v>429</v>
      </c>
      <c r="B435" s="194">
        <f>SUM(C435+E435+F435+G435)</f>
        <v>247</v>
      </c>
      <c r="C435" s="194">
        <f>SUM(D435)</f>
        <v>213</v>
      </c>
      <c r="D435" s="185">
        <f>SUM(D434)</f>
        <v>213</v>
      </c>
      <c r="E435" s="185">
        <f t="shared" ref="E435:G435" si="118">SUM(E434)</f>
        <v>2</v>
      </c>
      <c r="F435" s="185">
        <f t="shared" si="118"/>
        <v>0</v>
      </c>
      <c r="G435" s="185">
        <f t="shared" si="118"/>
        <v>32</v>
      </c>
    </row>
    <row r="436" spans="1:8" ht="8.25" customHeight="1" x14ac:dyDescent="0.25"/>
    <row r="437" spans="1:8" ht="76.5" customHeight="1" x14ac:dyDescent="0.25">
      <c r="A437" s="75" t="s">
        <v>609</v>
      </c>
      <c r="B437" s="73" t="s">
        <v>1</v>
      </c>
      <c r="C437" s="73" t="s">
        <v>614</v>
      </c>
      <c r="D437" s="73" t="s">
        <v>866</v>
      </c>
      <c r="E437" s="73" t="s">
        <v>3</v>
      </c>
      <c r="F437" s="73" t="s">
        <v>141</v>
      </c>
      <c r="G437" s="73" t="s">
        <v>142</v>
      </c>
    </row>
    <row r="438" spans="1:8" x14ac:dyDescent="0.25">
      <c r="A438" s="76" t="s">
        <v>4</v>
      </c>
      <c r="B438" s="74"/>
      <c r="C438" s="96" t="s">
        <v>5</v>
      </c>
      <c r="D438" s="96" t="s">
        <v>7</v>
      </c>
      <c r="E438" s="96" t="s">
        <v>11</v>
      </c>
      <c r="F438" s="96"/>
      <c r="G438" s="74"/>
    </row>
    <row r="439" spans="1:8" x14ac:dyDescent="0.25">
      <c r="A439" s="168" t="s">
        <v>610</v>
      </c>
      <c r="B439" s="189">
        <f>SUM(C439+E439+F439+G439)</f>
        <v>322</v>
      </c>
      <c r="C439" s="187">
        <f>SUM(D439)</f>
        <v>279</v>
      </c>
      <c r="D439" s="188">
        <v>279</v>
      </c>
      <c r="E439" s="188">
        <v>4</v>
      </c>
      <c r="F439" s="188">
        <v>0</v>
      </c>
      <c r="G439" s="188">
        <v>39</v>
      </c>
    </row>
    <row r="440" spans="1:8" x14ac:dyDescent="0.25">
      <c r="A440" s="168" t="s">
        <v>611</v>
      </c>
      <c r="B440" s="189">
        <f>SUM(C440+E440+F440+G440)</f>
        <v>273</v>
      </c>
      <c r="C440" s="187">
        <f>SUM(D440)</f>
        <v>241</v>
      </c>
      <c r="D440" s="188">
        <v>241</v>
      </c>
      <c r="E440" s="188">
        <v>0</v>
      </c>
      <c r="F440" s="188">
        <v>0</v>
      </c>
      <c r="G440" s="188">
        <v>32</v>
      </c>
    </row>
    <row r="441" spans="1:8" x14ac:dyDescent="0.25">
      <c r="A441" s="169" t="s">
        <v>429</v>
      </c>
      <c r="B441" s="194">
        <f>SUM(C441+E441+F441+G441)</f>
        <v>595</v>
      </c>
      <c r="C441" s="194">
        <f>SUM(D441)</f>
        <v>520</v>
      </c>
      <c r="D441" s="185">
        <f>SUM(D439:D440)</f>
        <v>520</v>
      </c>
      <c r="E441" s="185">
        <f t="shared" ref="E441:G441" si="119">SUM(E439:E440)</f>
        <v>4</v>
      </c>
      <c r="F441" s="185">
        <f t="shared" si="119"/>
        <v>0</v>
      </c>
      <c r="G441" s="185">
        <f t="shared" si="119"/>
        <v>71</v>
      </c>
    </row>
    <row r="442" spans="1:8" ht="6.75" customHeight="1" x14ac:dyDescent="0.25">
      <c r="A442" s="89"/>
      <c r="B442" s="88"/>
      <c r="C442" s="89"/>
      <c r="D442" s="87"/>
      <c r="E442" s="87"/>
      <c r="F442" s="87"/>
      <c r="G442" s="89"/>
    </row>
    <row r="443" spans="1:8" x14ac:dyDescent="0.25">
      <c r="A443" s="83"/>
      <c r="B443" s="83"/>
      <c r="C443" s="84"/>
      <c r="D443" s="83"/>
      <c r="E443" s="83"/>
      <c r="F443" s="90"/>
      <c r="G443" s="90"/>
      <c r="H443" s="64"/>
    </row>
    <row r="444" spans="1:8" ht="85.5" customHeight="1" x14ac:dyDescent="0.25">
      <c r="A444" s="98" t="s">
        <v>618</v>
      </c>
      <c r="B444" s="78" t="s">
        <v>1</v>
      </c>
      <c r="C444" s="78" t="s">
        <v>615</v>
      </c>
      <c r="D444" s="78" t="s">
        <v>867</v>
      </c>
      <c r="E444" s="94" t="s">
        <v>3</v>
      </c>
      <c r="F444" s="94" t="s">
        <v>750</v>
      </c>
      <c r="G444" s="94" t="s">
        <v>141</v>
      </c>
      <c r="H444" s="78" t="s">
        <v>142</v>
      </c>
    </row>
    <row r="445" spans="1:8" ht="15" customHeight="1" x14ac:dyDescent="0.25">
      <c r="A445" s="76" t="s">
        <v>4</v>
      </c>
      <c r="B445" s="74"/>
      <c r="C445" s="96" t="s">
        <v>5</v>
      </c>
      <c r="D445" s="96" t="s">
        <v>7</v>
      </c>
      <c r="E445" s="96" t="s">
        <v>11</v>
      </c>
      <c r="F445" s="96" t="s">
        <v>11</v>
      </c>
      <c r="G445" s="96"/>
      <c r="H445" s="81"/>
    </row>
    <row r="446" spans="1:8" x14ac:dyDescent="0.25">
      <c r="A446" s="168" t="s">
        <v>610</v>
      </c>
      <c r="B446" s="194">
        <f>SUM(C446+E446+F446+G446+H446)</f>
        <v>322</v>
      </c>
      <c r="C446" s="197">
        <f>SUM(D446)</f>
        <v>270</v>
      </c>
      <c r="D446" s="193">
        <v>270</v>
      </c>
      <c r="E446" s="193">
        <v>2</v>
      </c>
      <c r="F446" s="193">
        <v>4</v>
      </c>
      <c r="G446" s="193">
        <v>0</v>
      </c>
      <c r="H446" s="193">
        <v>46</v>
      </c>
    </row>
    <row r="447" spans="1:8" x14ac:dyDescent="0.25">
      <c r="A447" s="168" t="s">
        <v>611</v>
      </c>
      <c r="B447" s="194">
        <f t="shared" ref="B447:B448" si="120">SUM(C447+E447+F447+G447+H447)</f>
        <v>273</v>
      </c>
      <c r="C447" s="197">
        <f>SUM(D447)</f>
        <v>234</v>
      </c>
      <c r="D447" s="193">
        <v>234</v>
      </c>
      <c r="E447" s="193">
        <v>0</v>
      </c>
      <c r="F447" s="193">
        <v>6</v>
      </c>
      <c r="G447" s="193">
        <v>0</v>
      </c>
      <c r="H447" s="193">
        <v>33</v>
      </c>
    </row>
    <row r="448" spans="1:8" x14ac:dyDescent="0.25">
      <c r="A448" s="169" t="s">
        <v>429</v>
      </c>
      <c r="B448" s="194">
        <f t="shared" si="120"/>
        <v>595</v>
      </c>
      <c r="C448" s="199">
        <f>SUM(D448)</f>
        <v>504</v>
      </c>
      <c r="D448" s="185">
        <f>SUM(D446:D447)</f>
        <v>504</v>
      </c>
      <c r="E448" s="185">
        <f t="shared" ref="E448:H448" si="121">SUM(E446:E447)</f>
        <v>2</v>
      </c>
      <c r="F448" s="185">
        <f t="shared" si="121"/>
        <v>10</v>
      </c>
      <c r="G448" s="185">
        <f t="shared" si="121"/>
        <v>0</v>
      </c>
      <c r="H448" s="185">
        <f t="shared" si="121"/>
        <v>79</v>
      </c>
    </row>
    <row r="449" spans="1:10" ht="6.75" customHeight="1" x14ac:dyDescent="0.25"/>
    <row r="450" spans="1:10" ht="82.5" customHeight="1" x14ac:dyDescent="0.25">
      <c r="A450" s="75" t="s">
        <v>612</v>
      </c>
      <c r="B450" s="73" t="s">
        <v>1</v>
      </c>
      <c r="C450" s="73" t="s">
        <v>616</v>
      </c>
      <c r="D450" s="73" t="s">
        <v>868</v>
      </c>
      <c r="E450" s="73" t="s">
        <v>616</v>
      </c>
      <c r="F450" s="73" t="s">
        <v>617</v>
      </c>
      <c r="G450" s="73" t="s">
        <v>869</v>
      </c>
      <c r="H450" s="73" t="s">
        <v>3</v>
      </c>
      <c r="I450" s="73" t="s">
        <v>141</v>
      </c>
      <c r="J450" s="73" t="s">
        <v>142</v>
      </c>
    </row>
    <row r="451" spans="1:10" x14ac:dyDescent="0.25">
      <c r="A451" s="76" t="s">
        <v>439</v>
      </c>
      <c r="B451" s="74"/>
      <c r="C451" s="96" t="s">
        <v>5</v>
      </c>
      <c r="D451" s="96" t="s">
        <v>7</v>
      </c>
      <c r="E451" s="96" t="s">
        <v>8</v>
      </c>
      <c r="F451" s="96" t="s">
        <v>5</v>
      </c>
      <c r="G451" s="96" t="s">
        <v>7</v>
      </c>
      <c r="H451" s="96" t="s">
        <v>11</v>
      </c>
      <c r="I451" s="96"/>
      <c r="J451" s="82"/>
    </row>
    <row r="452" spans="1:10" x14ac:dyDescent="0.25">
      <c r="A452" s="168" t="s">
        <v>610</v>
      </c>
      <c r="B452" s="194">
        <f>SUM(C452+F452+H452+I452+J452)</f>
        <v>644</v>
      </c>
      <c r="C452" s="206">
        <f>SUM(D452+E452)</f>
        <v>258</v>
      </c>
      <c r="D452" s="193">
        <v>233</v>
      </c>
      <c r="E452" s="193">
        <v>25</v>
      </c>
      <c r="F452" s="202">
        <f>SUM(G452)</f>
        <v>254</v>
      </c>
      <c r="G452" s="193">
        <v>254</v>
      </c>
      <c r="H452" s="193">
        <v>4</v>
      </c>
      <c r="I452" s="193">
        <v>0</v>
      </c>
      <c r="J452" s="193">
        <v>128</v>
      </c>
    </row>
    <row r="453" spans="1:10" x14ac:dyDescent="0.25">
      <c r="A453" s="168" t="s">
        <v>611</v>
      </c>
      <c r="B453" s="194">
        <f>SUM(C453+F453+H453+I453+J453)</f>
        <v>546</v>
      </c>
      <c r="C453" s="206">
        <f>SUM(D453+E453)</f>
        <v>222</v>
      </c>
      <c r="D453" s="193">
        <v>195</v>
      </c>
      <c r="E453" s="193">
        <v>27</v>
      </c>
      <c r="F453" s="202">
        <f t="shared" ref="F453:F454" si="122">SUM(G453)</f>
        <v>228</v>
      </c>
      <c r="G453" s="193">
        <v>228</v>
      </c>
      <c r="H453" s="193">
        <v>1</v>
      </c>
      <c r="I453" s="193">
        <v>0</v>
      </c>
      <c r="J453" s="193">
        <v>95</v>
      </c>
    </row>
    <row r="454" spans="1:10" x14ac:dyDescent="0.25">
      <c r="A454" s="169" t="s">
        <v>429</v>
      </c>
      <c r="B454" s="194">
        <f>SUM(C454+F454+H454+I454+J454)</f>
        <v>1190</v>
      </c>
      <c r="C454" s="194">
        <f>SUM(D454+E454)</f>
        <v>480</v>
      </c>
      <c r="D454" s="185">
        <f>SUM(D452:D453)</f>
        <v>428</v>
      </c>
      <c r="E454" s="185">
        <f>SUM(E452:E453)</f>
        <v>52</v>
      </c>
      <c r="F454" s="200">
        <f t="shared" si="122"/>
        <v>482</v>
      </c>
      <c r="G454" s="185">
        <f>SUM(G452:G453)</f>
        <v>482</v>
      </c>
      <c r="H454" s="185">
        <f t="shared" ref="H454:J454" si="123">SUM(H452:H453)</f>
        <v>5</v>
      </c>
      <c r="I454" s="185">
        <f t="shared" si="123"/>
        <v>0</v>
      </c>
      <c r="J454" s="185">
        <f t="shared" si="123"/>
        <v>223</v>
      </c>
    </row>
    <row r="455" spans="1:10" ht="3.75" customHeight="1" x14ac:dyDescent="0.25"/>
    <row r="456" spans="1:10" ht="81.75" customHeight="1" x14ac:dyDescent="0.25">
      <c r="A456" s="75" t="s">
        <v>613</v>
      </c>
      <c r="B456" s="73" t="s">
        <v>1</v>
      </c>
      <c r="C456" s="73" t="s">
        <v>880</v>
      </c>
      <c r="D456" s="73" t="s">
        <v>879</v>
      </c>
      <c r="E456" s="73" t="s">
        <v>3</v>
      </c>
      <c r="F456" s="73" t="s">
        <v>141</v>
      </c>
      <c r="G456" s="73" t="s">
        <v>142</v>
      </c>
    </row>
    <row r="457" spans="1:10" x14ac:dyDescent="0.25">
      <c r="A457" s="76" t="s">
        <v>4</v>
      </c>
      <c r="B457" s="81"/>
      <c r="C457" s="97" t="s">
        <v>5</v>
      </c>
      <c r="D457" s="97" t="s">
        <v>7</v>
      </c>
      <c r="E457" s="96" t="s">
        <v>11</v>
      </c>
      <c r="F457" s="97"/>
      <c r="G457" s="81"/>
    </row>
    <row r="458" spans="1:10" x14ac:dyDescent="0.25">
      <c r="A458" s="168" t="s">
        <v>610</v>
      </c>
      <c r="B458" s="189">
        <f>SUM(C458+E458+F458+G458)</f>
        <v>322</v>
      </c>
      <c r="C458" s="187">
        <f>SUM(D458)</f>
        <v>274</v>
      </c>
      <c r="D458" s="188">
        <v>274</v>
      </c>
      <c r="E458" s="188">
        <v>4</v>
      </c>
      <c r="F458" s="188">
        <v>0</v>
      </c>
      <c r="G458" s="188">
        <v>44</v>
      </c>
    </row>
    <row r="459" spans="1:10" x14ac:dyDescent="0.25">
      <c r="A459" s="168" t="s">
        <v>611</v>
      </c>
      <c r="B459" s="189">
        <f>SUM(C459+E459+F459+G459)</f>
        <v>273</v>
      </c>
      <c r="C459" s="187">
        <f>SUM(D459)</f>
        <v>228</v>
      </c>
      <c r="D459" s="188">
        <v>228</v>
      </c>
      <c r="E459" s="188">
        <v>1</v>
      </c>
      <c r="F459" s="188">
        <v>0</v>
      </c>
      <c r="G459" s="188">
        <v>44</v>
      </c>
    </row>
    <row r="460" spans="1:10" x14ac:dyDescent="0.25">
      <c r="A460" s="169" t="s">
        <v>429</v>
      </c>
      <c r="B460" s="194">
        <f>SUM(C460+E460+F460+G460)</f>
        <v>595</v>
      </c>
      <c r="C460" s="194">
        <f>SUM(D460)</f>
        <v>502</v>
      </c>
      <c r="D460" s="185">
        <f>SUM(D458:D459)</f>
        <v>502</v>
      </c>
      <c r="E460" s="185">
        <f t="shared" ref="E460:G460" si="124">SUM(E458:E459)</f>
        <v>5</v>
      </c>
      <c r="F460" s="185">
        <f t="shared" si="124"/>
        <v>0</v>
      </c>
      <c r="G460" s="185">
        <f t="shared" si="124"/>
        <v>88</v>
      </c>
    </row>
    <row r="461" spans="1:10" ht="3" customHeight="1" x14ac:dyDescent="0.25"/>
    <row r="462" spans="1:10" ht="69" customHeight="1" x14ac:dyDescent="0.25">
      <c r="A462" s="75" t="s">
        <v>619</v>
      </c>
      <c r="B462" s="73" t="s">
        <v>1</v>
      </c>
      <c r="C462" s="73" t="s">
        <v>622</v>
      </c>
      <c r="D462" s="73" t="s">
        <v>870</v>
      </c>
      <c r="E462" s="73" t="s">
        <v>3</v>
      </c>
      <c r="F462" s="73" t="s">
        <v>141</v>
      </c>
      <c r="G462" s="73" t="s">
        <v>142</v>
      </c>
    </row>
    <row r="463" spans="1:10" x14ac:dyDescent="0.25">
      <c r="A463" s="76" t="s">
        <v>4</v>
      </c>
      <c r="B463" s="74"/>
      <c r="C463" s="96" t="s">
        <v>5</v>
      </c>
      <c r="D463" s="96" t="s">
        <v>7</v>
      </c>
      <c r="E463" s="96" t="s">
        <v>11</v>
      </c>
      <c r="F463" s="96"/>
      <c r="G463" s="74"/>
    </row>
    <row r="464" spans="1:10" x14ac:dyDescent="0.25">
      <c r="A464" s="168" t="s">
        <v>116</v>
      </c>
      <c r="B464" s="189">
        <f>SUM(C464+E464+F464+G464)</f>
        <v>237</v>
      </c>
      <c r="C464" s="187">
        <f>SUM(D464)</f>
        <v>206</v>
      </c>
      <c r="D464" s="188">
        <v>206</v>
      </c>
      <c r="E464" s="188">
        <v>0</v>
      </c>
      <c r="F464" s="188">
        <v>0</v>
      </c>
      <c r="G464" s="188">
        <v>31</v>
      </c>
    </row>
    <row r="465" spans="1:11" s="71" customFormat="1" x14ac:dyDescent="0.25">
      <c r="A465" s="168" t="s">
        <v>117</v>
      </c>
      <c r="B465" s="189">
        <f>SUM(C465+E465+F465+G465)</f>
        <v>242</v>
      </c>
      <c r="C465" s="187">
        <f>SUM(D465)</f>
        <v>201</v>
      </c>
      <c r="D465" s="188">
        <v>201</v>
      </c>
      <c r="E465" s="188">
        <v>0</v>
      </c>
      <c r="F465" s="188">
        <v>0</v>
      </c>
      <c r="G465" s="188">
        <v>41</v>
      </c>
    </row>
    <row r="466" spans="1:11" s="71" customFormat="1" x14ac:dyDescent="0.25">
      <c r="A466" s="169" t="s">
        <v>429</v>
      </c>
      <c r="B466" s="194">
        <f>SUM(C466+E466+F466+G466)</f>
        <v>479</v>
      </c>
      <c r="C466" s="194">
        <f>SUM(D466)</f>
        <v>407</v>
      </c>
      <c r="D466" s="185">
        <f>SUM(D464:D465)</f>
        <v>407</v>
      </c>
      <c r="E466" s="185">
        <f t="shared" ref="E466:G466" si="125">SUM(E464:E465)</f>
        <v>0</v>
      </c>
      <c r="F466" s="185">
        <f t="shared" si="125"/>
        <v>0</v>
      </c>
      <c r="G466" s="185">
        <f t="shared" si="125"/>
        <v>72</v>
      </c>
    </row>
    <row r="467" spans="1:11" s="71" customFormat="1" ht="2.25" customHeight="1" x14ac:dyDescent="0.25">
      <c r="A467" s="89"/>
      <c r="B467" s="91"/>
      <c r="C467" s="70"/>
      <c r="D467" s="92"/>
      <c r="E467" s="92"/>
      <c r="F467" s="92"/>
      <c r="G467" s="95"/>
    </row>
    <row r="468" spans="1:11" ht="87" customHeight="1" x14ac:dyDescent="0.25">
      <c r="A468" s="75" t="s">
        <v>620</v>
      </c>
      <c r="B468" s="73" t="s">
        <v>1</v>
      </c>
      <c r="C468" s="73" t="s">
        <v>623</v>
      </c>
      <c r="D468" s="73" t="s">
        <v>871</v>
      </c>
      <c r="E468" s="73" t="s">
        <v>3</v>
      </c>
      <c r="F468" s="73" t="s">
        <v>141</v>
      </c>
      <c r="G468" s="73" t="s">
        <v>142</v>
      </c>
    </row>
    <row r="469" spans="1:11" x14ac:dyDescent="0.25">
      <c r="A469" s="76" t="s">
        <v>4</v>
      </c>
      <c r="B469" s="74"/>
      <c r="C469" s="96" t="s">
        <v>5</v>
      </c>
      <c r="D469" s="96" t="s">
        <v>7</v>
      </c>
      <c r="E469" s="96" t="s">
        <v>11</v>
      </c>
      <c r="F469" s="96"/>
      <c r="G469" s="81"/>
    </row>
    <row r="470" spans="1:11" x14ac:dyDescent="0.25">
      <c r="A470" s="168" t="s">
        <v>116</v>
      </c>
      <c r="B470" s="189">
        <f>SUM(C470+E470+F470+G470)</f>
        <v>237</v>
      </c>
      <c r="C470" s="197">
        <f>SUM(D470)</f>
        <v>212</v>
      </c>
      <c r="D470" s="188">
        <v>212</v>
      </c>
      <c r="E470" s="188">
        <v>0</v>
      </c>
      <c r="F470" s="188">
        <v>0</v>
      </c>
      <c r="G470" s="188">
        <v>25</v>
      </c>
      <c r="J470" s="249"/>
    </row>
    <row r="471" spans="1:11" x14ac:dyDescent="0.25">
      <c r="A471" s="168" t="s">
        <v>117</v>
      </c>
      <c r="B471" s="189">
        <f>SUM(C471+E471+F471+G471)</f>
        <v>242</v>
      </c>
      <c r="C471" s="197">
        <f>SUM(D471)</f>
        <v>202</v>
      </c>
      <c r="D471" s="188">
        <v>202</v>
      </c>
      <c r="E471" s="188">
        <v>0</v>
      </c>
      <c r="F471" s="188">
        <v>0</v>
      </c>
      <c r="G471" s="188">
        <v>40</v>
      </c>
      <c r="J471" s="249"/>
    </row>
    <row r="472" spans="1:11" ht="13.5" customHeight="1" x14ac:dyDescent="0.25">
      <c r="A472" s="169" t="s">
        <v>429</v>
      </c>
      <c r="B472" s="194">
        <f>SUM(C472+E472+F472+G472)</f>
        <v>479</v>
      </c>
      <c r="C472" s="199">
        <f>SUM(D472)</f>
        <v>414</v>
      </c>
      <c r="D472" s="185">
        <f>SUM(D470:D471)</f>
        <v>414</v>
      </c>
      <c r="E472" s="185">
        <f t="shared" ref="E472:G472" si="126">SUM(E470:E471)</f>
        <v>0</v>
      </c>
      <c r="F472" s="185">
        <f t="shared" si="126"/>
        <v>0</v>
      </c>
      <c r="G472" s="185">
        <f t="shared" si="126"/>
        <v>65</v>
      </c>
    </row>
    <row r="473" spans="1:11" ht="3" customHeight="1" x14ac:dyDescent="0.25"/>
    <row r="474" spans="1:11" ht="88.5" customHeight="1" x14ac:dyDescent="0.25">
      <c r="A474" s="75" t="s">
        <v>621</v>
      </c>
      <c r="B474" s="73" t="s">
        <v>1</v>
      </c>
      <c r="C474" s="73" t="s">
        <v>624</v>
      </c>
      <c r="D474" s="73" t="s">
        <v>872</v>
      </c>
      <c r="E474" s="73" t="s">
        <v>625</v>
      </c>
      <c r="F474" s="73" t="s">
        <v>873</v>
      </c>
      <c r="G474" s="73" t="s">
        <v>3</v>
      </c>
      <c r="H474" s="73" t="s">
        <v>141</v>
      </c>
      <c r="I474" s="73" t="s">
        <v>142</v>
      </c>
    </row>
    <row r="475" spans="1:11" x14ac:dyDescent="0.25">
      <c r="A475" s="76" t="s">
        <v>439</v>
      </c>
      <c r="B475" s="74"/>
      <c r="C475" s="96" t="s">
        <v>5</v>
      </c>
      <c r="D475" s="96" t="s">
        <v>6</v>
      </c>
      <c r="E475" s="96" t="s">
        <v>5</v>
      </c>
      <c r="F475" s="96" t="s">
        <v>7</v>
      </c>
      <c r="G475" s="96" t="s">
        <v>11</v>
      </c>
      <c r="H475" s="96"/>
      <c r="I475" s="82"/>
    </row>
    <row r="476" spans="1:11" x14ac:dyDescent="0.25">
      <c r="A476" s="168" t="s">
        <v>116</v>
      </c>
      <c r="B476" s="189">
        <f>SUM(C476+E476+G476+H476+I476)</f>
        <v>474</v>
      </c>
      <c r="C476" s="187">
        <f>SUM(D476)</f>
        <v>129</v>
      </c>
      <c r="D476" s="188">
        <v>129</v>
      </c>
      <c r="E476" s="202">
        <f>SUM(F476)</f>
        <v>160</v>
      </c>
      <c r="F476" s="188">
        <v>160</v>
      </c>
      <c r="G476" s="188">
        <v>0</v>
      </c>
      <c r="H476" s="188">
        <v>0</v>
      </c>
      <c r="I476" s="188">
        <v>185</v>
      </c>
      <c r="K476" s="249"/>
    </row>
    <row r="477" spans="1:11" x14ac:dyDescent="0.25">
      <c r="A477" s="168" t="s">
        <v>117</v>
      </c>
      <c r="B477" s="189">
        <f>SUM(C477+E477+G477+H477+I477)</f>
        <v>484</v>
      </c>
      <c r="C477" s="187">
        <f>SUM(D477)</f>
        <v>120</v>
      </c>
      <c r="D477" s="188">
        <v>120</v>
      </c>
      <c r="E477" s="202">
        <f t="shared" ref="E477:E478" si="127">SUM(F477)</f>
        <v>163</v>
      </c>
      <c r="F477" s="188">
        <v>163</v>
      </c>
      <c r="G477" s="188">
        <v>0</v>
      </c>
      <c r="H477" s="188">
        <v>0</v>
      </c>
      <c r="I477" s="188">
        <v>201</v>
      </c>
      <c r="K477" s="249"/>
    </row>
    <row r="478" spans="1:11" x14ac:dyDescent="0.25">
      <c r="A478" s="169" t="s">
        <v>429</v>
      </c>
      <c r="B478" s="194">
        <f>SUM(C478+E478+G478+H478+I478)</f>
        <v>958</v>
      </c>
      <c r="C478" s="194">
        <f>SUM(D478)</f>
        <v>249</v>
      </c>
      <c r="D478" s="185">
        <f>SUM(D476:D477)</f>
        <v>249</v>
      </c>
      <c r="E478" s="200">
        <f t="shared" si="127"/>
        <v>323</v>
      </c>
      <c r="F478" s="185">
        <f t="shared" ref="F478:I478" si="128">SUM(F476:F477)</f>
        <v>323</v>
      </c>
      <c r="G478" s="185">
        <f t="shared" si="128"/>
        <v>0</v>
      </c>
      <c r="H478" s="185">
        <f t="shared" si="128"/>
        <v>0</v>
      </c>
      <c r="I478" s="185">
        <f t="shared" si="128"/>
        <v>386</v>
      </c>
    </row>
    <row r="479" spans="1:11" ht="2.25" customHeight="1" x14ac:dyDescent="0.25"/>
    <row r="480" spans="1:11" ht="66.75" customHeight="1" x14ac:dyDescent="0.25">
      <c r="A480" s="75" t="s">
        <v>626</v>
      </c>
      <c r="B480" s="73" t="s">
        <v>1</v>
      </c>
      <c r="C480" s="73" t="s">
        <v>627</v>
      </c>
      <c r="D480" s="73" t="s">
        <v>874</v>
      </c>
      <c r="E480" s="73" t="s">
        <v>627</v>
      </c>
      <c r="F480" s="73" t="s">
        <v>627</v>
      </c>
      <c r="G480" s="73" t="s">
        <v>3</v>
      </c>
      <c r="H480" s="73" t="s">
        <v>141</v>
      </c>
      <c r="I480" s="73" t="s">
        <v>142</v>
      </c>
    </row>
    <row r="481" spans="1:11" x14ac:dyDescent="0.25">
      <c r="A481" s="76" t="s">
        <v>4</v>
      </c>
      <c r="B481" s="74"/>
      <c r="C481" s="96" t="s">
        <v>5</v>
      </c>
      <c r="D481" s="96" t="s">
        <v>6</v>
      </c>
      <c r="E481" s="96" t="s">
        <v>9</v>
      </c>
      <c r="F481" s="96" t="s">
        <v>10</v>
      </c>
      <c r="G481" s="96" t="s">
        <v>11</v>
      </c>
      <c r="H481" s="96"/>
      <c r="I481" s="74"/>
    </row>
    <row r="482" spans="1:11" x14ac:dyDescent="0.25">
      <c r="A482" s="168" t="s">
        <v>33</v>
      </c>
      <c r="B482" s="189">
        <f t="shared" ref="B482:B490" si="129">SUM(C482+G482+H482+I482)</f>
        <v>538</v>
      </c>
      <c r="C482" s="187">
        <f t="shared" ref="C482:C490" si="130">SUM(D482+E482+F482)</f>
        <v>395</v>
      </c>
      <c r="D482" s="188">
        <v>298</v>
      </c>
      <c r="E482" s="188">
        <v>39</v>
      </c>
      <c r="F482" s="188">
        <v>58</v>
      </c>
      <c r="G482" s="188">
        <v>0</v>
      </c>
      <c r="H482" s="188">
        <v>0</v>
      </c>
      <c r="I482" s="188">
        <v>143</v>
      </c>
      <c r="K482" s="249"/>
    </row>
    <row r="483" spans="1:11" x14ac:dyDescent="0.25">
      <c r="A483" s="168" t="s">
        <v>34</v>
      </c>
      <c r="B483" s="189">
        <f t="shared" si="129"/>
        <v>350</v>
      </c>
      <c r="C483" s="187">
        <f t="shared" si="130"/>
        <v>245</v>
      </c>
      <c r="D483" s="188">
        <v>205</v>
      </c>
      <c r="E483" s="188">
        <v>19</v>
      </c>
      <c r="F483" s="188">
        <v>21</v>
      </c>
      <c r="G483" s="188">
        <v>0</v>
      </c>
      <c r="H483" s="188">
        <v>0</v>
      </c>
      <c r="I483" s="188">
        <v>105</v>
      </c>
      <c r="K483" s="249"/>
    </row>
    <row r="484" spans="1:11" x14ac:dyDescent="0.25">
      <c r="A484" s="168" t="s">
        <v>35</v>
      </c>
      <c r="B484" s="189">
        <f t="shared" si="129"/>
        <v>459</v>
      </c>
      <c r="C484" s="187">
        <f t="shared" si="130"/>
        <v>324</v>
      </c>
      <c r="D484" s="188">
        <v>253</v>
      </c>
      <c r="E484" s="188">
        <v>28</v>
      </c>
      <c r="F484" s="188">
        <v>43</v>
      </c>
      <c r="G484" s="188">
        <v>0</v>
      </c>
      <c r="H484" s="188">
        <v>0</v>
      </c>
      <c r="I484" s="188">
        <v>135</v>
      </c>
      <c r="K484" s="249"/>
    </row>
    <row r="485" spans="1:11" x14ac:dyDescent="0.25">
      <c r="A485" s="168" t="s">
        <v>40</v>
      </c>
      <c r="B485" s="189">
        <f t="shared" si="129"/>
        <v>558</v>
      </c>
      <c r="C485" s="187">
        <f t="shared" si="130"/>
        <v>416</v>
      </c>
      <c r="D485" s="188">
        <v>326</v>
      </c>
      <c r="E485" s="188">
        <v>37</v>
      </c>
      <c r="F485" s="188">
        <v>53</v>
      </c>
      <c r="G485" s="188">
        <v>1</v>
      </c>
      <c r="H485" s="188">
        <v>0</v>
      </c>
      <c r="I485" s="188">
        <v>141</v>
      </c>
      <c r="K485" s="249"/>
    </row>
    <row r="486" spans="1:11" x14ac:dyDescent="0.25">
      <c r="A486" s="168" t="s">
        <v>41</v>
      </c>
      <c r="B486" s="189">
        <f t="shared" si="129"/>
        <v>396</v>
      </c>
      <c r="C486" s="187">
        <f t="shared" si="130"/>
        <v>287</v>
      </c>
      <c r="D486" s="188">
        <v>225</v>
      </c>
      <c r="E486" s="188">
        <v>31</v>
      </c>
      <c r="F486" s="188">
        <v>31</v>
      </c>
      <c r="G486" s="188">
        <v>2</v>
      </c>
      <c r="H486" s="188">
        <v>0</v>
      </c>
      <c r="I486" s="188">
        <v>107</v>
      </c>
      <c r="K486" s="249"/>
    </row>
    <row r="487" spans="1:11" x14ac:dyDescent="0.25">
      <c r="A487" s="168" t="s">
        <v>46</v>
      </c>
      <c r="B487" s="189">
        <f t="shared" si="129"/>
        <v>146</v>
      </c>
      <c r="C487" s="187">
        <f t="shared" si="130"/>
        <v>109</v>
      </c>
      <c r="D487" s="188">
        <v>74</v>
      </c>
      <c r="E487" s="188">
        <v>15</v>
      </c>
      <c r="F487" s="188">
        <v>20</v>
      </c>
      <c r="G487" s="188">
        <v>0</v>
      </c>
      <c r="H487" s="188">
        <v>0</v>
      </c>
      <c r="I487" s="188">
        <v>37</v>
      </c>
      <c r="K487" s="249"/>
    </row>
    <row r="488" spans="1:11" x14ac:dyDescent="0.25">
      <c r="A488" s="168" t="s">
        <v>36</v>
      </c>
      <c r="B488" s="189">
        <f t="shared" si="129"/>
        <v>449</v>
      </c>
      <c r="C488" s="187">
        <f t="shared" si="130"/>
        <v>312</v>
      </c>
      <c r="D488" s="188">
        <v>196</v>
      </c>
      <c r="E488" s="188">
        <v>50</v>
      </c>
      <c r="F488" s="188">
        <v>66</v>
      </c>
      <c r="G488" s="188">
        <v>3</v>
      </c>
      <c r="H488" s="188">
        <v>0</v>
      </c>
      <c r="I488" s="188">
        <v>134</v>
      </c>
      <c r="K488" s="249"/>
    </row>
    <row r="489" spans="1:11" x14ac:dyDescent="0.25">
      <c r="A489" s="168" t="s">
        <v>37</v>
      </c>
      <c r="B489" s="189">
        <f t="shared" si="129"/>
        <v>371</v>
      </c>
      <c r="C489" s="187">
        <f t="shared" si="130"/>
        <v>244</v>
      </c>
      <c r="D489" s="188">
        <v>181</v>
      </c>
      <c r="E489" s="188">
        <v>21</v>
      </c>
      <c r="F489" s="188">
        <v>42</v>
      </c>
      <c r="G489" s="188">
        <v>0</v>
      </c>
      <c r="H489" s="188">
        <v>0</v>
      </c>
      <c r="I489" s="188">
        <v>127</v>
      </c>
      <c r="K489" s="249"/>
    </row>
    <row r="490" spans="1:11" x14ac:dyDescent="0.25">
      <c r="A490" s="169" t="s">
        <v>429</v>
      </c>
      <c r="B490" s="194">
        <f t="shared" si="129"/>
        <v>3267</v>
      </c>
      <c r="C490" s="194">
        <f t="shared" si="130"/>
        <v>2332</v>
      </c>
      <c r="D490" s="185">
        <f>SUM(D482:D489)</f>
        <v>1758</v>
      </c>
      <c r="E490" s="185">
        <f t="shared" ref="E490:I490" si="131">SUM(E482:E489)</f>
        <v>240</v>
      </c>
      <c r="F490" s="185">
        <f t="shared" si="131"/>
        <v>334</v>
      </c>
      <c r="G490" s="185">
        <f t="shared" si="131"/>
        <v>6</v>
      </c>
      <c r="H490" s="185">
        <f t="shared" si="131"/>
        <v>0</v>
      </c>
      <c r="I490" s="185">
        <f t="shared" si="131"/>
        <v>929</v>
      </c>
    </row>
    <row r="491" spans="1:11" ht="15.75" customHeight="1" x14ac:dyDescent="0.25"/>
    <row r="492" spans="1:11" ht="92.25" x14ac:dyDescent="0.25">
      <c r="A492" s="75" t="s">
        <v>628</v>
      </c>
      <c r="B492" s="73" t="s">
        <v>1</v>
      </c>
      <c r="C492" s="73" t="s">
        <v>629</v>
      </c>
      <c r="D492" s="73" t="s">
        <v>875</v>
      </c>
      <c r="E492" s="73" t="s">
        <v>629</v>
      </c>
      <c r="F492" s="73" t="s">
        <v>629</v>
      </c>
      <c r="G492" s="73" t="s">
        <v>629</v>
      </c>
      <c r="H492" s="73" t="s">
        <v>3</v>
      </c>
      <c r="I492" s="73" t="s">
        <v>141</v>
      </c>
      <c r="J492" s="73" t="s">
        <v>142</v>
      </c>
    </row>
    <row r="493" spans="1:11" x14ac:dyDescent="0.25">
      <c r="A493" s="76" t="s">
        <v>4</v>
      </c>
      <c r="B493" s="74"/>
      <c r="C493" s="96" t="s">
        <v>5</v>
      </c>
      <c r="D493" s="96" t="s">
        <v>6</v>
      </c>
      <c r="E493" s="96" t="s">
        <v>7</v>
      </c>
      <c r="F493" s="96" t="s">
        <v>8</v>
      </c>
      <c r="G493" s="96" t="s">
        <v>10</v>
      </c>
      <c r="H493" s="96" t="s">
        <v>11</v>
      </c>
      <c r="I493" s="96"/>
      <c r="J493" s="74"/>
    </row>
    <row r="494" spans="1:11" x14ac:dyDescent="0.25">
      <c r="A494" s="168" t="s">
        <v>33</v>
      </c>
      <c r="B494" s="189">
        <f t="shared" ref="B494:B502" si="132">SUM(C494+H494+I494+J494)</f>
        <v>538</v>
      </c>
      <c r="C494" s="187">
        <f t="shared" ref="C494:C502" si="133">SUM(D494+E494+F494+G494)</f>
        <v>476</v>
      </c>
      <c r="D494" s="188">
        <v>215</v>
      </c>
      <c r="E494" s="188">
        <v>194</v>
      </c>
      <c r="F494" s="188">
        <v>19</v>
      </c>
      <c r="G494" s="188">
        <v>48</v>
      </c>
      <c r="H494" s="188">
        <v>0</v>
      </c>
      <c r="I494" s="188">
        <v>0</v>
      </c>
      <c r="J494" s="188">
        <v>62</v>
      </c>
      <c r="K494" s="249"/>
    </row>
    <row r="495" spans="1:11" x14ac:dyDescent="0.25">
      <c r="A495" s="168" t="s">
        <v>34</v>
      </c>
      <c r="B495" s="189">
        <f t="shared" si="132"/>
        <v>350</v>
      </c>
      <c r="C495" s="187">
        <f t="shared" si="133"/>
        <v>298</v>
      </c>
      <c r="D495" s="188">
        <v>182</v>
      </c>
      <c r="E495" s="188">
        <v>85</v>
      </c>
      <c r="F495" s="188">
        <v>10</v>
      </c>
      <c r="G495" s="188">
        <v>21</v>
      </c>
      <c r="H495" s="188">
        <v>0</v>
      </c>
      <c r="I495" s="188">
        <v>0</v>
      </c>
      <c r="J495" s="188">
        <v>52</v>
      </c>
      <c r="K495" s="249"/>
    </row>
    <row r="496" spans="1:11" x14ac:dyDescent="0.25">
      <c r="A496" s="168" t="s">
        <v>35</v>
      </c>
      <c r="B496" s="189">
        <f t="shared" si="132"/>
        <v>459</v>
      </c>
      <c r="C496" s="187">
        <f t="shared" si="133"/>
        <v>390</v>
      </c>
      <c r="D496" s="188">
        <v>187</v>
      </c>
      <c r="E496" s="188">
        <v>151</v>
      </c>
      <c r="F496" s="188">
        <v>24</v>
      </c>
      <c r="G496" s="188">
        <v>28</v>
      </c>
      <c r="H496" s="188">
        <v>0</v>
      </c>
      <c r="I496" s="188">
        <v>0</v>
      </c>
      <c r="J496" s="188">
        <v>69</v>
      </c>
      <c r="K496" s="249"/>
    </row>
    <row r="497" spans="1:17" x14ac:dyDescent="0.25">
      <c r="A497" s="168" t="s">
        <v>40</v>
      </c>
      <c r="B497" s="189">
        <f t="shared" si="132"/>
        <v>558</v>
      </c>
      <c r="C497" s="187">
        <f t="shared" si="133"/>
        <v>478</v>
      </c>
      <c r="D497" s="188">
        <v>289</v>
      </c>
      <c r="E497" s="188">
        <v>130</v>
      </c>
      <c r="F497" s="188">
        <v>24</v>
      </c>
      <c r="G497" s="188">
        <v>35</v>
      </c>
      <c r="H497" s="188">
        <v>0</v>
      </c>
      <c r="I497" s="188">
        <v>0</v>
      </c>
      <c r="J497" s="188">
        <v>80</v>
      </c>
      <c r="K497" s="249"/>
    </row>
    <row r="498" spans="1:17" x14ac:dyDescent="0.25">
      <c r="A498" s="168" t="s">
        <v>41</v>
      </c>
      <c r="B498" s="189">
        <f t="shared" si="132"/>
        <v>396</v>
      </c>
      <c r="C498" s="187">
        <f t="shared" si="133"/>
        <v>344</v>
      </c>
      <c r="D498" s="188">
        <v>205</v>
      </c>
      <c r="E498" s="188">
        <v>97</v>
      </c>
      <c r="F498" s="188">
        <v>19</v>
      </c>
      <c r="G498" s="188">
        <v>23</v>
      </c>
      <c r="H498" s="188">
        <v>0</v>
      </c>
      <c r="I498" s="188">
        <v>0</v>
      </c>
      <c r="J498" s="188">
        <v>52</v>
      </c>
      <c r="K498" s="249"/>
    </row>
    <row r="499" spans="1:17" x14ac:dyDescent="0.25">
      <c r="A499" s="168" t="s">
        <v>46</v>
      </c>
      <c r="B499" s="189">
        <f t="shared" si="132"/>
        <v>146</v>
      </c>
      <c r="C499" s="187">
        <f t="shared" si="133"/>
        <v>132</v>
      </c>
      <c r="D499" s="188">
        <v>55</v>
      </c>
      <c r="E499" s="188">
        <v>54</v>
      </c>
      <c r="F499" s="188">
        <v>11</v>
      </c>
      <c r="G499" s="188">
        <v>12</v>
      </c>
      <c r="H499" s="188">
        <v>0</v>
      </c>
      <c r="I499" s="188">
        <v>0</v>
      </c>
      <c r="J499" s="188">
        <v>14</v>
      </c>
      <c r="K499" s="249"/>
    </row>
    <row r="500" spans="1:17" x14ac:dyDescent="0.25">
      <c r="A500" s="168" t="s">
        <v>36</v>
      </c>
      <c r="B500" s="189">
        <f t="shared" si="132"/>
        <v>449</v>
      </c>
      <c r="C500" s="187">
        <f t="shared" si="133"/>
        <v>393</v>
      </c>
      <c r="D500" s="188">
        <v>141</v>
      </c>
      <c r="E500" s="188">
        <v>147</v>
      </c>
      <c r="F500" s="188">
        <v>51</v>
      </c>
      <c r="G500" s="188">
        <v>54</v>
      </c>
      <c r="H500" s="188">
        <v>1</v>
      </c>
      <c r="I500" s="188">
        <v>0</v>
      </c>
      <c r="J500" s="188">
        <v>55</v>
      </c>
      <c r="K500" s="249"/>
    </row>
    <row r="501" spans="1:17" x14ac:dyDescent="0.25">
      <c r="A501" s="168" t="s">
        <v>37</v>
      </c>
      <c r="B501" s="189">
        <f t="shared" si="132"/>
        <v>371</v>
      </c>
      <c r="C501" s="187">
        <f t="shared" si="133"/>
        <v>322</v>
      </c>
      <c r="D501" s="188">
        <v>128</v>
      </c>
      <c r="E501" s="188">
        <v>136</v>
      </c>
      <c r="F501" s="188">
        <v>33</v>
      </c>
      <c r="G501" s="188">
        <v>25</v>
      </c>
      <c r="H501" s="188">
        <v>0</v>
      </c>
      <c r="I501" s="188">
        <v>0</v>
      </c>
      <c r="J501" s="188">
        <v>49</v>
      </c>
      <c r="K501" s="249"/>
    </row>
    <row r="502" spans="1:17" x14ac:dyDescent="0.25">
      <c r="A502" s="169" t="s">
        <v>429</v>
      </c>
      <c r="B502" s="194">
        <f t="shared" si="132"/>
        <v>3267</v>
      </c>
      <c r="C502" s="194">
        <f t="shared" si="133"/>
        <v>2833</v>
      </c>
      <c r="D502" s="185">
        <f>SUM(D494:D501)</f>
        <v>1402</v>
      </c>
      <c r="E502" s="185">
        <f t="shared" ref="E502:J502" si="134">SUM(E494:E501)</f>
        <v>994</v>
      </c>
      <c r="F502" s="185">
        <f t="shared" si="134"/>
        <v>191</v>
      </c>
      <c r="G502" s="185">
        <f t="shared" si="134"/>
        <v>246</v>
      </c>
      <c r="H502" s="185">
        <f t="shared" si="134"/>
        <v>1</v>
      </c>
      <c r="I502" s="185">
        <f t="shared" si="134"/>
        <v>0</v>
      </c>
      <c r="J502" s="185">
        <f t="shared" si="134"/>
        <v>433</v>
      </c>
    </row>
    <row r="503" spans="1:17" ht="5.25" customHeight="1" x14ac:dyDescent="0.25"/>
    <row r="504" spans="1:17" ht="114.75" x14ac:dyDescent="0.25">
      <c r="A504" s="75" t="s">
        <v>630</v>
      </c>
      <c r="B504" s="73" t="s">
        <v>1</v>
      </c>
      <c r="C504" s="73" t="s">
        <v>631</v>
      </c>
      <c r="D504" s="73" t="s">
        <v>876</v>
      </c>
      <c r="E504" s="73" t="s">
        <v>631</v>
      </c>
      <c r="F504" s="73" t="s">
        <v>632</v>
      </c>
      <c r="G504" s="73" t="s">
        <v>877</v>
      </c>
      <c r="H504" s="73" t="s">
        <v>632</v>
      </c>
      <c r="I504" s="73" t="s">
        <v>632</v>
      </c>
      <c r="J504" s="73" t="s">
        <v>632</v>
      </c>
      <c r="K504" s="73" t="s">
        <v>633</v>
      </c>
      <c r="L504" s="73" t="s">
        <v>633</v>
      </c>
      <c r="M504" s="73" t="s">
        <v>633</v>
      </c>
      <c r="N504" s="73" t="s">
        <v>3</v>
      </c>
      <c r="O504" s="73" t="s">
        <v>141</v>
      </c>
      <c r="P504" s="73" t="s">
        <v>142</v>
      </c>
    </row>
    <row r="505" spans="1:17" x14ac:dyDescent="0.25">
      <c r="A505" s="76" t="s">
        <v>439</v>
      </c>
      <c r="B505" s="74"/>
      <c r="C505" s="96" t="s">
        <v>5</v>
      </c>
      <c r="D505" s="96" t="s">
        <v>6</v>
      </c>
      <c r="E505" s="96" t="s">
        <v>10</v>
      </c>
      <c r="F505" s="96" t="s">
        <v>5</v>
      </c>
      <c r="G505" s="96" t="s">
        <v>6</v>
      </c>
      <c r="H505" s="96" t="s">
        <v>8</v>
      </c>
      <c r="I505" s="96" t="s">
        <v>9</v>
      </c>
      <c r="J505" s="96" t="s">
        <v>23</v>
      </c>
      <c r="K505" s="96" t="s">
        <v>5</v>
      </c>
      <c r="L505" s="96" t="s">
        <v>7</v>
      </c>
      <c r="M505" s="96" t="s">
        <v>8</v>
      </c>
      <c r="N505" s="96" t="s">
        <v>11</v>
      </c>
      <c r="O505" s="96"/>
      <c r="P505" s="74"/>
    </row>
    <row r="506" spans="1:17" x14ac:dyDescent="0.25">
      <c r="A506" s="168" t="s">
        <v>33</v>
      </c>
      <c r="B506" s="189">
        <f t="shared" ref="B506:B514" si="135">SUM(C506+F506+K506+N506+O506+P506)</f>
        <v>1076</v>
      </c>
      <c r="C506" s="187">
        <f t="shared" ref="C506:C514" si="136">SUM(D506+E506)</f>
        <v>298</v>
      </c>
      <c r="D506" s="188">
        <v>236</v>
      </c>
      <c r="E506" s="188">
        <v>62</v>
      </c>
      <c r="F506" s="128">
        <f t="shared" ref="F506:F514" si="137">SUM(G506+H506+I506+J506)</f>
        <v>314</v>
      </c>
      <c r="G506" s="188">
        <v>203</v>
      </c>
      <c r="H506" s="188">
        <v>65</v>
      </c>
      <c r="I506" s="188">
        <v>32</v>
      </c>
      <c r="J506" s="188">
        <v>14</v>
      </c>
      <c r="K506" s="128">
        <f t="shared" ref="K506:K514" si="138">SUM(L506+M506)</f>
        <v>257</v>
      </c>
      <c r="L506" s="188">
        <v>220</v>
      </c>
      <c r="M506" s="188">
        <v>37</v>
      </c>
      <c r="N506" s="188">
        <v>0</v>
      </c>
      <c r="O506" s="188">
        <v>2</v>
      </c>
      <c r="P506" s="188">
        <v>205</v>
      </c>
      <c r="Q506" s="249"/>
    </row>
    <row r="507" spans="1:17" x14ac:dyDescent="0.25">
      <c r="A507" s="168" t="s">
        <v>34</v>
      </c>
      <c r="B507" s="189">
        <f t="shared" si="135"/>
        <v>700</v>
      </c>
      <c r="C507" s="187">
        <f t="shared" si="136"/>
        <v>213</v>
      </c>
      <c r="D507" s="188">
        <v>189</v>
      </c>
      <c r="E507" s="188">
        <v>24</v>
      </c>
      <c r="F507" s="128">
        <f t="shared" si="137"/>
        <v>205</v>
      </c>
      <c r="G507" s="188">
        <v>151</v>
      </c>
      <c r="H507" s="188">
        <v>33</v>
      </c>
      <c r="I507" s="188">
        <v>15</v>
      </c>
      <c r="J507" s="188">
        <v>6</v>
      </c>
      <c r="K507" s="128">
        <f t="shared" si="138"/>
        <v>129</v>
      </c>
      <c r="L507" s="188">
        <v>115</v>
      </c>
      <c r="M507" s="188">
        <v>14</v>
      </c>
      <c r="N507" s="188">
        <v>0</v>
      </c>
      <c r="O507" s="188">
        <v>0</v>
      </c>
      <c r="P507" s="188">
        <v>153</v>
      </c>
      <c r="Q507" s="249"/>
    </row>
    <row r="508" spans="1:17" x14ac:dyDescent="0.25">
      <c r="A508" s="168" t="s">
        <v>35</v>
      </c>
      <c r="B508" s="189">
        <f t="shared" si="135"/>
        <v>918</v>
      </c>
      <c r="C508" s="187">
        <f t="shared" si="136"/>
        <v>269</v>
      </c>
      <c r="D508" s="188">
        <v>222</v>
      </c>
      <c r="E508" s="188">
        <v>47</v>
      </c>
      <c r="F508" s="128">
        <f t="shared" si="137"/>
        <v>244</v>
      </c>
      <c r="G508" s="188">
        <v>173</v>
      </c>
      <c r="H508" s="188">
        <v>54</v>
      </c>
      <c r="I508" s="188">
        <v>12</v>
      </c>
      <c r="J508" s="188">
        <v>5</v>
      </c>
      <c r="K508" s="128">
        <f t="shared" si="138"/>
        <v>226</v>
      </c>
      <c r="L508" s="188">
        <v>191</v>
      </c>
      <c r="M508" s="188">
        <v>35</v>
      </c>
      <c r="N508" s="188">
        <v>0</v>
      </c>
      <c r="O508" s="188">
        <v>0</v>
      </c>
      <c r="P508" s="188">
        <v>179</v>
      </c>
      <c r="Q508" s="249"/>
    </row>
    <row r="509" spans="1:17" x14ac:dyDescent="0.25">
      <c r="A509" s="168" t="s">
        <v>40</v>
      </c>
      <c r="B509" s="189">
        <f t="shared" si="135"/>
        <v>1116</v>
      </c>
      <c r="C509" s="187">
        <f t="shared" si="136"/>
        <v>351</v>
      </c>
      <c r="D509" s="188">
        <v>312</v>
      </c>
      <c r="E509" s="188">
        <v>39</v>
      </c>
      <c r="F509" s="128">
        <f t="shared" si="137"/>
        <v>321</v>
      </c>
      <c r="G509" s="188">
        <v>241</v>
      </c>
      <c r="H509" s="188">
        <v>49</v>
      </c>
      <c r="I509" s="188">
        <v>17</v>
      </c>
      <c r="J509" s="188">
        <v>14</v>
      </c>
      <c r="K509" s="128">
        <f t="shared" si="138"/>
        <v>215</v>
      </c>
      <c r="L509" s="188">
        <v>183</v>
      </c>
      <c r="M509" s="188">
        <v>32</v>
      </c>
      <c r="N509" s="188">
        <v>0</v>
      </c>
      <c r="O509" s="188">
        <v>0</v>
      </c>
      <c r="P509" s="188">
        <v>229</v>
      </c>
      <c r="Q509" s="249"/>
    </row>
    <row r="510" spans="1:17" x14ac:dyDescent="0.25">
      <c r="A510" s="168" t="s">
        <v>41</v>
      </c>
      <c r="B510" s="189">
        <f t="shared" si="135"/>
        <v>792</v>
      </c>
      <c r="C510" s="187">
        <f t="shared" si="136"/>
        <v>247</v>
      </c>
      <c r="D510" s="188">
        <v>217</v>
      </c>
      <c r="E510" s="188">
        <v>30</v>
      </c>
      <c r="F510" s="128">
        <f t="shared" si="137"/>
        <v>247</v>
      </c>
      <c r="G510" s="188">
        <v>177</v>
      </c>
      <c r="H510" s="188">
        <v>39</v>
      </c>
      <c r="I510" s="188">
        <v>25</v>
      </c>
      <c r="J510" s="188">
        <v>6</v>
      </c>
      <c r="K510" s="128">
        <f t="shared" si="138"/>
        <v>169</v>
      </c>
      <c r="L510" s="188">
        <v>135</v>
      </c>
      <c r="M510" s="188">
        <v>34</v>
      </c>
      <c r="N510" s="188">
        <v>0</v>
      </c>
      <c r="O510" s="188">
        <v>0</v>
      </c>
      <c r="P510" s="188">
        <v>129</v>
      </c>
      <c r="Q510" s="249"/>
    </row>
    <row r="511" spans="1:17" x14ac:dyDescent="0.25">
      <c r="A511" s="168" t="s">
        <v>46</v>
      </c>
      <c r="B511" s="189">
        <f t="shared" si="135"/>
        <v>292</v>
      </c>
      <c r="C511" s="187">
        <f t="shared" si="136"/>
        <v>79</v>
      </c>
      <c r="D511" s="188">
        <v>66</v>
      </c>
      <c r="E511" s="188">
        <v>13</v>
      </c>
      <c r="F511" s="128">
        <f t="shared" si="137"/>
        <v>98</v>
      </c>
      <c r="G511" s="188">
        <v>62</v>
      </c>
      <c r="H511" s="188">
        <v>24</v>
      </c>
      <c r="I511" s="188">
        <v>10</v>
      </c>
      <c r="J511" s="188">
        <v>2</v>
      </c>
      <c r="K511" s="128">
        <f t="shared" si="138"/>
        <v>73</v>
      </c>
      <c r="L511" s="188">
        <v>54</v>
      </c>
      <c r="M511" s="188">
        <v>19</v>
      </c>
      <c r="N511" s="188">
        <v>0</v>
      </c>
      <c r="O511" s="188">
        <v>2</v>
      </c>
      <c r="P511" s="188">
        <v>40</v>
      </c>
      <c r="Q511" s="249"/>
    </row>
    <row r="512" spans="1:17" x14ac:dyDescent="0.25">
      <c r="A512" s="168" t="s">
        <v>36</v>
      </c>
      <c r="B512" s="189">
        <f t="shared" si="135"/>
        <v>898</v>
      </c>
      <c r="C512" s="187">
        <f t="shared" si="136"/>
        <v>236</v>
      </c>
      <c r="D512" s="188">
        <v>176</v>
      </c>
      <c r="E512" s="188">
        <v>60</v>
      </c>
      <c r="F512" s="128">
        <f t="shared" si="137"/>
        <v>281</v>
      </c>
      <c r="G512" s="188">
        <v>131</v>
      </c>
      <c r="H512" s="188">
        <v>103</v>
      </c>
      <c r="I512" s="188">
        <v>38</v>
      </c>
      <c r="J512" s="188">
        <v>9</v>
      </c>
      <c r="K512" s="128">
        <f t="shared" si="138"/>
        <v>259</v>
      </c>
      <c r="L512" s="188">
        <v>190</v>
      </c>
      <c r="M512" s="188">
        <v>69</v>
      </c>
      <c r="N512" s="188">
        <v>3</v>
      </c>
      <c r="O512" s="188">
        <v>2</v>
      </c>
      <c r="P512" s="188">
        <v>117</v>
      </c>
      <c r="Q512" s="249"/>
    </row>
    <row r="513" spans="1:17" x14ac:dyDescent="0.25">
      <c r="A513" s="168" t="s">
        <v>37</v>
      </c>
      <c r="B513" s="189">
        <f t="shared" si="135"/>
        <v>742</v>
      </c>
      <c r="C513" s="187">
        <f t="shared" si="136"/>
        <v>202</v>
      </c>
      <c r="D513" s="188">
        <v>166</v>
      </c>
      <c r="E513" s="188">
        <v>36</v>
      </c>
      <c r="F513" s="128">
        <f t="shared" si="137"/>
        <v>204</v>
      </c>
      <c r="G513" s="188">
        <v>128</v>
      </c>
      <c r="H513" s="188">
        <v>59</v>
      </c>
      <c r="I513" s="188">
        <v>14</v>
      </c>
      <c r="J513" s="188">
        <v>3</v>
      </c>
      <c r="K513" s="128">
        <f t="shared" si="138"/>
        <v>191</v>
      </c>
      <c r="L513" s="188">
        <v>148</v>
      </c>
      <c r="M513" s="188">
        <v>43</v>
      </c>
      <c r="N513" s="188">
        <v>0</v>
      </c>
      <c r="O513" s="188">
        <v>2</v>
      </c>
      <c r="P513" s="188">
        <v>143</v>
      </c>
      <c r="Q513" s="249"/>
    </row>
    <row r="514" spans="1:17" x14ac:dyDescent="0.25">
      <c r="A514" s="169" t="s">
        <v>429</v>
      </c>
      <c r="B514" s="194">
        <f t="shared" si="135"/>
        <v>6534</v>
      </c>
      <c r="C514" s="194">
        <f t="shared" si="136"/>
        <v>1895</v>
      </c>
      <c r="D514" s="185">
        <f>SUM(D506:D513)</f>
        <v>1584</v>
      </c>
      <c r="E514" s="185">
        <f>SUM(E506:E513)</f>
        <v>311</v>
      </c>
      <c r="F514" s="159">
        <f t="shared" si="137"/>
        <v>1914</v>
      </c>
      <c r="G514" s="185">
        <f>SUM(G506:G513)</f>
        <v>1266</v>
      </c>
      <c r="H514" s="185">
        <f>SUM(H506:H513)</f>
        <v>426</v>
      </c>
      <c r="I514" s="185">
        <f>SUM(I506:I513)</f>
        <v>163</v>
      </c>
      <c r="J514" s="185">
        <f>SUM(J506:J513)</f>
        <v>59</v>
      </c>
      <c r="K514" s="159">
        <f t="shared" si="138"/>
        <v>1519</v>
      </c>
      <c r="L514" s="185">
        <f>SUM(L506:L513)</f>
        <v>1236</v>
      </c>
      <c r="M514" s="185">
        <f>SUM(M506:M513)</f>
        <v>283</v>
      </c>
      <c r="N514" s="185">
        <f>SUM(N506:N513)</f>
        <v>3</v>
      </c>
      <c r="O514" s="185">
        <f>SUM(O506:O513)</f>
        <v>8</v>
      </c>
      <c r="P514" s="185">
        <f>SUM(P506:P513)</f>
        <v>1195</v>
      </c>
    </row>
    <row r="515" spans="1:17" ht="5.25" customHeight="1" x14ac:dyDescent="0.25"/>
    <row r="516" spans="1:17" ht="83.25" customHeight="1" x14ac:dyDescent="0.25">
      <c r="A516" s="75" t="s">
        <v>634</v>
      </c>
      <c r="B516" s="73" t="s">
        <v>1</v>
      </c>
      <c r="C516" s="73" t="s">
        <v>635</v>
      </c>
      <c r="D516" s="73" t="s">
        <v>635</v>
      </c>
      <c r="E516" s="73" t="s">
        <v>636</v>
      </c>
      <c r="F516" s="73" t="s">
        <v>878</v>
      </c>
      <c r="G516" s="73" t="s">
        <v>636</v>
      </c>
      <c r="H516" s="73" t="s">
        <v>636</v>
      </c>
      <c r="I516" s="73" t="s">
        <v>3</v>
      </c>
      <c r="J516" s="73" t="s">
        <v>141</v>
      </c>
      <c r="K516" s="73" t="s">
        <v>142</v>
      </c>
    </row>
    <row r="517" spans="1:17" x14ac:dyDescent="0.25">
      <c r="A517" s="76" t="s">
        <v>4</v>
      </c>
      <c r="B517" s="74"/>
      <c r="C517" s="96" t="s">
        <v>5</v>
      </c>
      <c r="D517" s="96" t="s">
        <v>6</v>
      </c>
      <c r="E517" s="96" t="s">
        <v>5</v>
      </c>
      <c r="F517" s="96" t="s">
        <v>7</v>
      </c>
      <c r="G517" s="96" t="s">
        <v>8</v>
      </c>
      <c r="H517" s="96" t="s">
        <v>10</v>
      </c>
      <c r="I517" s="96" t="s">
        <v>11</v>
      </c>
      <c r="J517" s="96"/>
      <c r="K517" s="74"/>
    </row>
    <row r="518" spans="1:17" x14ac:dyDescent="0.25">
      <c r="A518" s="168" t="s">
        <v>33</v>
      </c>
      <c r="B518" s="189">
        <f t="shared" ref="B518:B526" si="139">SUM(C518+E518+I518+J518+K518)</f>
        <v>538</v>
      </c>
      <c r="C518" s="187">
        <f t="shared" ref="C518:C526" si="140">SUM(D518)</f>
        <v>162</v>
      </c>
      <c r="D518" s="188">
        <v>162</v>
      </c>
      <c r="E518" s="128">
        <f t="shared" ref="E518:E526" si="141">SUM(F518+G518+H518)</f>
        <v>343</v>
      </c>
      <c r="F518" s="188">
        <v>264</v>
      </c>
      <c r="G518" s="188">
        <v>38</v>
      </c>
      <c r="H518" s="188">
        <v>41</v>
      </c>
      <c r="I518" s="188">
        <v>0</v>
      </c>
      <c r="J518" s="188">
        <v>0</v>
      </c>
      <c r="K518" s="188">
        <v>33</v>
      </c>
      <c r="L518" s="249"/>
    </row>
    <row r="519" spans="1:17" x14ac:dyDescent="0.25">
      <c r="A519" s="168" t="s">
        <v>34</v>
      </c>
      <c r="B519" s="189">
        <f t="shared" si="139"/>
        <v>350</v>
      </c>
      <c r="C519" s="187">
        <f t="shared" si="140"/>
        <v>163</v>
      </c>
      <c r="D519" s="188">
        <v>163</v>
      </c>
      <c r="E519" s="128">
        <f t="shared" si="141"/>
        <v>143</v>
      </c>
      <c r="F519" s="188">
        <v>120</v>
      </c>
      <c r="G519" s="188">
        <v>11</v>
      </c>
      <c r="H519" s="188">
        <v>12</v>
      </c>
      <c r="I519" s="188">
        <v>0</v>
      </c>
      <c r="J519" s="188">
        <v>0</v>
      </c>
      <c r="K519" s="188">
        <v>44</v>
      </c>
      <c r="L519" s="249"/>
    </row>
    <row r="520" spans="1:17" x14ac:dyDescent="0.25">
      <c r="A520" s="168" t="s">
        <v>35</v>
      </c>
      <c r="B520" s="189">
        <f t="shared" si="139"/>
        <v>459</v>
      </c>
      <c r="C520" s="187">
        <f t="shared" si="140"/>
        <v>178</v>
      </c>
      <c r="D520" s="188">
        <v>178</v>
      </c>
      <c r="E520" s="128">
        <f t="shared" si="141"/>
        <v>249</v>
      </c>
      <c r="F520" s="188">
        <v>198</v>
      </c>
      <c r="G520" s="188">
        <v>30</v>
      </c>
      <c r="H520" s="188">
        <v>21</v>
      </c>
      <c r="I520" s="188">
        <v>0</v>
      </c>
      <c r="J520" s="188">
        <v>0</v>
      </c>
      <c r="K520" s="188">
        <v>32</v>
      </c>
      <c r="L520" s="249"/>
    </row>
    <row r="521" spans="1:17" x14ac:dyDescent="0.25">
      <c r="A521" s="168" t="s">
        <v>40</v>
      </c>
      <c r="B521" s="189">
        <f t="shared" si="139"/>
        <v>558</v>
      </c>
      <c r="C521" s="187">
        <f t="shared" si="140"/>
        <v>237</v>
      </c>
      <c r="D521" s="188">
        <v>237</v>
      </c>
      <c r="E521" s="128">
        <f t="shared" si="141"/>
        <v>267</v>
      </c>
      <c r="F521" s="188">
        <v>207</v>
      </c>
      <c r="G521" s="188">
        <v>34</v>
      </c>
      <c r="H521" s="188">
        <v>26</v>
      </c>
      <c r="I521" s="188">
        <v>0</v>
      </c>
      <c r="J521" s="188">
        <v>0</v>
      </c>
      <c r="K521" s="188">
        <v>54</v>
      </c>
      <c r="L521" s="249"/>
    </row>
    <row r="522" spans="1:17" x14ac:dyDescent="0.25">
      <c r="A522" s="168" t="s">
        <v>41</v>
      </c>
      <c r="B522" s="189">
        <f t="shared" si="139"/>
        <v>396</v>
      </c>
      <c r="C522" s="187">
        <f t="shared" si="140"/>
        <v>170</v>
      </c>
      <c r="D522" s="188">
        <v>170</v>
      </c>
      <c r="E522" s="128">
        <f t="shared" si="141"/>
        <v>194</v>
      </c>
      <c r="F522" s="188">
        <v>149</v>
      </c>
      <c r="G522" s="188">
        <v>25</v>
      </c>
      <c r="H522" s="188">
        <v>20</v>
      </c>
      <c r="I522" s="188">
        <v>0</v>
      </c>
      <c r="J522" s="188">
        <v>0</v>
      </c>
      <c r="K522" s="188">
        <v>32</v>
      </c>
      <c r="L522" s="249"/>
    </row>
    <row r="523" spans="1:17" x14ac:dyDescent="0.25">
      <c r="A523" s="168" t="s">
        <v>46</v>
      </c>
      <c r="B523" s="189">
        <f t="shared" si="139"/>
        <v>146</v>
      </c>
      <c r="C523" s="187">
        <f t="shared" si="140"/>
        <v>60</v>
      </c>
      <c r="D523" s="188">
        <v>60</v>
      </c>
      <c r="E523" s="128">
        <f t="shared" si="141"/>
        <v>83</v>
      </c>
      <c r="F523" s="188">
        <v>59</v>
      </c>
      <c r="G523" s="188">
        <v>12</v>
      </c>
      <c r="H523" s="188">
        <v>12</v>
      </c>
      <c r="I523" s="188">
        <v>0</v>
      </c>
      <c r="J523" s="188">
        <v>0</v>
      </c>
      <c r="K523" s="188">
        <v>3</v>
      </c>
      <c r="L523" s="249"/>
    </row>
    <row r="524" spans="1:17" x14ac:dyDescent="0.25">
      <c r="A524" s="168" t="s">
        <v>36</v>
      </c>
      <c r="B524" s="189">
        <f t="shared" si="139"/>
        <v>449</v>
      </c>
      <c r="C524" s="187">
        <f t="shared" si="140"/>
        <v>152</v>
      </c>
      <c r="D524" s="188">
        <v>152</v>
      </c>
      <c r="E524" s="128">
        <f t="shared" si="141"/>
        <v>285</v>
      </c>
      <c r="F524" s="188">
        <v>179</v>
      </c>
      <c r="G524" s="188">
        <v>56</v>
      </c>
      <c r="H524" s="188">
        <v>50</v>
      </c>
      <c r="I524" s="188">
        <v>1</v>
      </c>
      <c r="J524" s="188">
        <v>0</v>
      </c>
      <c r="K524" s="188">
        <v>11</v>
      </c>
      <c r="L524" s="249"/>
    </row>
    <row r="525" spans="1:17" x14ac:dyDescent="0.25">
      <c r="A525" s="168" t="s">
        <v>37</v>
      </c>
      <c r="B525" s="189">
        <f t="shared" si="139"/>
        <v>371</v>
      </c>
      <c r="C525" s="187">
        <f t="shared" si="140"/>
        <v>131</v>
      </c>
      <c r="D525" s="188">
        <v>131</v>
      </c>
      <c r="E525" s="128">
        <f t="shared" si="141"/>
        <v>220</v>
      </c>
      <c r="F525" s="188">
        <v>167</v>
      </c>
      <c r="G525" s="188">
        <v>28</v>
      </c>
      <c r="H525" s="188">
        <v>25</v>
      </c>
      <c r="I525" s="188">
        <v>0</v>
      </c>
      <c r="J525" s="188">
        <v>0</v>
      </c>
      <c r="K525" s="188">
        <v>20</v>
      </c>
      <c r="L525" s="249"/>
    </row>
    <row r="526" spans="1:17" x14ac:dyDescent="0.25">
      <c r="A526" s="169" t="s">
        <v>429</v>
      </c>
      <c r="B526" s="194">
        <f t="shared" si="139"/>
        <v>3267</v>
      </c>
      <c r="C526" s="194">
        <f t="shared" si="140"/>
        <v>1253</v>
      </c>
      <c r="D526" s="185">
        <f>SUM(D518:D525)</f>
        <v>1253</v>
      </c>
      <c r="E526" s="159">
        <f t="shared" si="141"/>
        <v>1784</v>
      </c>
      <c r="F526" s="185">
        <f t="shared" ref="F526:K526" si="142">SUM(F518:F525)</f>
        <v>1343</v>
      </c>
      <c r="G526" s="185">
        <f t="shared" si="142"/>
        <v>234</v>
      </c>
      <c r="H526" s="185">
        <f t="shared" si="142"/>
        <v>207</v>
      </c>
      <c r="I526" s="185">
        <f t="shared" si="142"/>
        <v>1</v>
      </c>
      <c r="J526" s="185">
        <f t="shared" si="142"/>
        <v>0</v>
      </c>
      <c r="K526" s="185">
        <f t="shared" si="142"/>
        <v>229</v>
      </c>
    </row>
    <row r="527" spans="1:17" ht="4.5" customHeight="1" x14ac:dyDescent="0.25"/>
    <row r="528" spans="1:17" s="71" customFormat="1" hidden="1" x14ac:dyDescent="0.25"/>
    <row r="529" spans="1:13" ht="87.75" customHeight="1" x14ac:dyDescent="0.25">
      <c r="A529" s="75" t="s">
        <v>637</v>
      </c>
      <c r="B529" s="73" t="s">
        <v>1</v>
      </c>
      <c r="C529" s="73" t="s">
        <v>640</v>
      </c>
      <c r="D529" s="73" t="s">
        <v>881</v>
      </c>
      <c r="E529" s="73" t="s">
        <v>640</v>
      </c>
      <c r="F529" s="73" t="s">
        <v>640</v>
      </c>
      <c r="G529" s="73" t="s">
        <v>3</v>
      </c>
      <c r="H529" s="73" t="s">
        <v>141</v>
      </c>
      <c r="I529" s="73" t="s">
        <v>142</v>
      </c>
    </row>
    <row r="530" spans="1:13" x14ac:dyDescent="0.25">
      <c r="A530" s="76" t="s">
        <v>4</v>
      </c>
      <c r="B530" s="74"/>
      <c r="C530" s="96" t="s">
        <v>5</v>
      </c>
      <c r="D530" s="96" t="s">
        <v>6</v>
      </c>
      <c r="E530" s="96" t="s">
        <v>9</v>
      </c>
      <c r="F530" s="96" t="s">
        <v>10</v>
      </c>
      <c r="G530" s="96" t="s">
        <v>11</v>
      </c>
      <c r="H530" s="96"/>
      <c r="I530" s="74"/>
    </row>
    <row r="531" spans="1:13" x14ac:dyDescent="0.25">
      <c r="A531" s="168" t="s">
        <v>59</v>
      </c>
      <c r="B531" s="189">
        <f>SUM(C531+G531+H531+I531)</f>
        <v>312</v>
      </c>
      <c r="C531" s="187">
        <f>SUM(D531+E531+F531)</f>
        <v>243</v>
      </c>
      <c r="D531" s="188">
        <v>193</v>
      </c>
      <c r="E531" s="188">
        <v>14</v>
      </c>
      <c r="F531" s="188">
        <v>36</v>
      </c>
      <c r="G531" s="188">
        <v>1</v>
      </c>
      <c r="H531" s="188">
        <v>0</v>
      </c>
      <c r="I531" s="188">
        <v>68</v>
      </c>
      <c r="J531" s="249"/>
    </row>
    <row r="532" spans="1:13" x14ac:dyDescent="0.25">
      <c r="A532" s="168" t="s">
        <v>60</v>
      </c>
      <c r="B532" s="189">
        <f>SUM(C532+G532+H532+I532)</f>
        <v>261</v>
      </c>
      <c r="C532" s="187">
        <f>SUM(D532+E532+F532)</f>
        <v>191</v>
      </c>
      <c r="D532" s="188">
        <v>147</v>
      </c>
      <c r="E532" s="188">
        <v>22</v>
      </c>
      <c r="F532" s="188">
        <v>22</v>
      </c>
      <c r="G532" s="188">
        <v>1</v>
      </c>
      <c r="H532" s="188">
        <v>0</v>
      </c>
      <c r="I532" s="188">
        <v>69</v>
      </c>
      <c r="J532" s="249"/>
    </row>
    <row r="533" spans="1:13" x14ac:dyDescent="0.25">
      <c r="A533" s="168" t="s">
        <v>61</v>
      </c>
      <c r="B533" s="189">
        <f>SUM(C533+G533+H533+I533)</f>
        <v>310</v>
      </c>
      <c r="C533" s="187">
        <f>SUM(D533+E533+F533)</f>
        <v>247</v>
      </c>
      <c r="D533" s="188">
        <v>196</v>
      </c>
      <c r="E533" s="188">
        <v>25</v>
      </c>
      <c r="F533" s="188">
        <v>26</v>
      </c>
      <c r="G533" s="188">
        <v>1</v>
      </c>
      <c r="H533" s="188">
        <v>0</v>
      </c>
      <c r="I533" s="188">
        <v>62</v>
      </c>
      <c r="J533" s="249"/>
    </row>
    <row r="534" spans="1:13" x14ac:dyDescent="0.25">
      <c r="A534" s="169" t="s">
        <v>429</v>
      </c>
      <c r="B534" s="194">
        <v>880</v>
      </c>
      <c r="C534" s="194">
        <f>SUM(D534+E534+F534)</f>
        <v>681</v>
      </c>
      <c r="D534" s="185">
        <f>SUM(D531:D533)</f>
        <v>536</v>
      </c>
      <c r="E534" s="185">
        <f t="shared" ref="E534:I534" si="143">SUM(E531:E533)</f>
        <v>61</v>
      </c>
      <c r="F534" s="185">
        <f t="shared" si="143"/>
        <v>84</v>
      </c>
      <c r="G534" s="185">
        <f t="shared" si="143"/>
        <v>3</v>
      </c>
      <c r="H534" s="185">
        <f t="shared" si="143"/>
        <v>0</v>
      </c>
      <c r="I534" s="185">
        <f t="shared" si="143"/>
        <v>199</v>
      </c>
    </row>
    <row r="535" spans="1:13" ht="8.25" customHeight="1" x14ac:dyDescent="0.25">
      <c r="A535" s="89"/>
      <c r="B535" s="88"/>
      <c r="C535" s="89"/>
      <c r="D535" s="87"/>
      <c r="E535" s="87"/>
      <c r="F535" s="87"/>
      <c r="G535" s="89"/>
    </row>
    <row r="536" spans="1:13" x14ac:dyDescent="0.25">
      <c r="A536" s="83"/>
      <c r="B536" s="83"/>
      <c r="C536" s="84"/>
      <c r="D536" s="83"/>
      <c r="E536" s="83"/>
      <c r="F536" s="90"/>
      <c r="G536" s="90"/>
      <c r="H536" s="64"/>
      <c r="I536" s="64"/>
      <c r="J536" s="64"/>
    </row>
    <row r="537" spans="1:13" ht="79.5" customHeight="1" x14ac:dyDescent="0.25">
      <c r="A537" s="98" t="s">
        <v>638</v>
      </c>
      <c r="B537" s="78" t="s">
        <v>1</v>
      </c>
      <c r="C537" s="78" t="s">
        <v>641</v>
      </c>
      <c r="D537" s="78" t="s">
        <v>882</v>
      </c>
      <c r="E537" s="78" t="s">
        <v>641</v>
      </c>
      <c r="F537" s="78" t="s">
        <v>641</v>
      </c>
      <c r="G537" s="78" t="s">
        <v>641</v>
      </c>
      <c r="H537" s="78" t="s">
        <v>3</v>
      </c>
      <c r="I537" s="78" t="s">
        <v>141</v>
      </c>
      <c r="J537" s="78" t="s">
        <v>142</v>
      </c>
    </row>
    <row r="538" spans="1:13" x14ac:dyDescent="0.25">
      <c r="A538" s="76" t="s">
        <v>4</v>
      </c>
      <c r="B538" s="74"/>
      <c r="C538" s="96" t="s">
        <v>5</v>
      </c>
      <c r="D538" s="96" t="s">
        <v>6</v>
      </c>
      <c r="E538" s="96" t="s">
        <v>7</v>
      </c>
      <c r="F538" s="96" t="s">
        <v>8</v>
      </c>
      <c r="G538" s="96" t="s">
        <v>10</v>
      </c>
      <c r="H538" s="97" t="s">
        <v>11</v>
      </c>
      <c r="I538" s="97"/>
      <c r="J538" s="81"/>
    </row>
    <row r="539" spans="1:13" x14ac:dyDescent="0.25">
      <c r="A539" s="168" t="s">
        <v>59</v>
      </c>
      <c r="B539" s="189">
        <f>SUM(C539+H539+I539+J539)</f>
        <v>312</v>
      </c>
      <c r="C539" s="197">
        <f>SUM(D539+E539+F539+G539)</f>
        <v>295</v>
      </c>
      <c r="D539" s="188">
        <v>125</v>
      </c>
      <c r="E539" s="188">
        <v>127</v>
      </c>
      <c r="F539" s="188">
        <v>23</v>
      </c>
      <c r="G539" s="188">
        <v>20</v>
      </c>
      <c r="H539" s="188">
        <v>1</v>
      </c>
      <c r="I539" s="188">
        <v>0</v>
      </c>
      <c r="J539" s="188">
        <v>16</v>
      </c>
      <c r="K539" s="249"/>
    </row>
    <row r="540" spans="1:13" ht="15" customHeight="1" x14ac:dyDescent="0.25">
      <c r="A540" s="168" t="s">
        <v>60</v>
      </c>
      <c r="B540" s="189">
        <f>SUM(C540+H540+I540+J540)</f>
        <v>261</v>
      </c>
      <c r="C540" s="197">
        <f t="shared" ref="C540:C542" si="144">SUM(D540+E540+F540+G540)</f>
        <v>240</v>
      </c>
      <c r="D540" s="188">
        <v>83</v>
      </c>
      <c r="E540" s="188">
        <v>105</v>
      </c>
      <c r="F540" s="188">
        <v>40</v>
      </c>
      <c r="G540" s="188">
        <v>12</v>
      </c>
      <c r="H540" s="188">
        <v>1</v>
      </c>
      <c r="I540" s="188">
        <v>0</v>
      </c>
      <c r="J540" s="188">
        <v>20</v>
      </c>
      <c r="K540" s="249"/>
    </row>
    <row r="541" spans="1:13" x14ac:dyDescent="0.25">
      <c r="A541" s="168" t="s">
        <v>61</v>
      </c>
      <c r="B541" s="189">
        <f>SUM(C541+H541+I541+J541)</f>
        <v>310</v>
      </c>
      <c r="C541" s="197">
        <f t="shared" si="144"/>
        <v>285</v>
      </c>
      <c r="D541" s="188">
        <v>140</v>
      </c>
      <c r="E541" s="188">
        <v>98</v>
      </c>
      <c r="F541" s="188">
        <v>25</v>
      </c>
      <c r="G541" s="188">
        <v>22</v>
      </c>
      <c r="H541" s="188">
        <v>0</v>
      </c>
      <c r="I541" s="188">
        <v>0</v>
      </c>
      <c r="J541" s="188">
        <v>25</v>
      </c>
      <c r="K541" s="249"/>
    </row>
    <row r="542" spans="1:13" x14ac:dyDescent="0.25">
      <c r="A542" s="169" t="s">
        <v>429</v>
      </c>
      <c r="B542" s="194">
        <v>880</v>
      </c>
      <c r="C542" s="199">
        <f t="shared" si="144"/>
        <v>820</v>
      </c>
      <c r="D542" s="185">
        <f>SUM(D539:D541)</f>
        <v>348</v>
      </c>
      <c r="E542" s="185">
        <f t="shared" ref="E542:J542" si="145">SUM(E539:E541)</f>
        <v>330</v>
      </c>
      <c r="F542" s="185">
        <f t="shared" si="145"/>
        <v>88</v>
      </c>
      <c r="G542" s="185">
        <f t="shared" si="145"/>
        <v>54</v>
      </c>
      <c r="H542" s="185">
        <f t="shared" si="145"/>
        <v>2</v>
      </c>
      <c r="I542" s="185">
        <f t="shared" si="145"/>
        <v>0</v>
      </c>
      <c r="J542" s="185">
        <f t="shared" si="145"/>
        <v>61</v>
      </c>
    </row>
    <row r="543" spans="1:13" ht="21" customHeight="1" x14ac:dyDescent="0.25"/>
    <row r="544" spans="1:13" ht="81" customHeight="1" x14ac:dyDescent="0.25">
      <c r="A544" s="75" t="s">
        <v>639</v>
      </c>
      <c r="B544" s="73" t="s">
        <v>1</v>
      </c>
      <c r="C544" s="73" t="s">
        <v>642</v>
      </c>
      <c r="D544" s="73" t="s">
        <v>884</v>
      </c>
      <c r="E544" s="73" t="s">
        <v>643</v>
      </c>
      <c r="F544" s="73" t="s">
        <v>643</v>
      </c>
      <c r="G544" s="73" t="s">
        <v>644</v>
      </c>
      <c r="H544" s="73" t="s">
        <v>883</v>
      </c>
      <c r="I544" s="73" t="s">
        <v>644</v>
      </c>
      <c r="J544" s="73" t="s">
        <v>644</v>
      </c>
      <c r="K544" s="73" t="s">
        <v>3</v>
      </c>
      <c r="L544" s="73" t="s">
        <v>141</v>
      </c>
      <c r="M544" s="73" t="s">
        <v>142</v>
      </c>
    </row>
    <row r="545" spans="1:14" x14ac:dyDescent="0.25">
      <c r="A545" s="76" t="s">
        <v>439</v>
      </c>
      <c r="B545" s="74"/>
      <c r="C545" s="96" t="s">
        <v>5</v>
      </c>
      <c r="D545" s="96" t="s">
        <v>6</v>
      </c>
      <c r="E545" s="96" t="s">
        <v>5</v>
      </c>
      <c r="F545" s="96" t="s">
        <v>6</v>
      </c>
      <c r="G545" s="96" t="s">
        <v>5</v>
      </c>
      <c r="H545" s="96" t="s">
        <v>7</v>
      </c>
      <c r="I545" s="96" t="s">
        <v>8</v>
      </c>
      <c r="J545" s="96" t="s">
        <v>10</v>
      </c>
      <c r="K545" s="96" t="s">
        <v>11</v>
      </c>
      <c r="L545" s="96"/>
      <c r="M545" s="82"/>
    </row>
    <row r="546" spans="1:14" x14ac:dyDescent="0.25">
      <c r="A546" s="168" t="s">
        <v>59</v>
      </c>
      <c r="B546" s="189">
        <f>SUM(C546+E546+G546+K546+L546+M546)</f>
        <v>624</v>
      </c>
      <c r="C546" s="187">
        <f>SUM(D546)</f>
        <v>156</v>
      </c>
      <c r="D546" s="188">
        <v>156</v>
      </c>
      <c r="E546" s="202">
        <f>SUM(F546)</f>
        <v>153</v>
      </c>
      <c r="F546" s="188">
        <v>153</v>
      </c>
      <c r="G546" s="128">
        <f>SUM(H546+I546+J546)</f>
        <v>195</v>
      </c>
      <c r="H546" s="188">
        <v>156</v>
      </c>
      <c r="I546" s="188">
        <v>23</v>
      </c>
      <c r="J546" s="188">
        <v>16</v>
      </c>
      <c r="K546" s="188">
        <v>0</v>
      </c>
      <c r="L546" s="188">
        <v>0</v>
      </c>
      <c r="M546" s="188">
        <v>120</v>
      </c>
      <c r="N546" s="249"/>
    </row>
    <row r="547" spans="1:14" x14ac:dyDescent="0.25">
      <c r="A547" s="168" t="s">
        <v>60</v>
      </c>
      <c r="B547" s="189">
        <f>SUM(C547+E547+G547+K547+L547+M547)</f>
        <v>522</v>
      </c>
      <c r="C547" s="187">
        <f>SUM(D547)</f>
        <v>131</v>
      </c>
      <c r="D547" s="188">
        <v>131</v>
      </c>
      <c r="E547" s="202">
        <f t="shared" ref="E547:E549" si="146">SUM(F547)</f>
        <v>109</v>
      </c>
      <c r="F547" s="188">
        <v>109</v>
      </c>
      <c r="G547" s="128">
        <f>SUM(H547+I547+J547)</f>
        <v>169</v>
      </c>
      <c r="H547" s="188">
        <v>128</v>
      </c>
      <c r="I547" s="188">
        <v>36</v>
      </c>
      <c r="J547" s="188">
        <v>5</v>
      </c>
      <c r="K547" s="188">
        <v>0</v>
      </c>
      <c r="L547" s="188">
        <v>2</v>
      </c>
      <c r="M547" s="188">
        <v>111</v>
      </c>
      <c r="N547" s="249"/>
    </row>
    <row r="548" spans="1:14" x14ac:dyDescent="0.25">
      <c r="A548" s="168" t="s">
        <v>61</v>
      </c>
      <c r="B548" s="189">
        <f>SUM(C548+E548+G548+K548+L548+M548)</f>
        <v>620</v>
      </c>
      <c r="C548" s="187">
        <f>SUM(D548)</f>
        <v>169</v>
      </c>
      <c r="D548" s="188">
        <v>169</v>
      </c>
      <c r="E548" s="202">
        <f t="shared" si="146"/>
        <v>153</v>
      </c>
      <c r="F548" s="188">
        <v>153</v>
      </c>
      <c r="G548" s="128">
        <f>SUM(H548+I548+J548)</f>
        <v>180</v>
      </c>
      <c r="H548" s="188">
        <v>131</v>
      </c>
      <c r="I548" s="188">
        <v>30</v>
      </c>
      <c r="J548" s="188">
        <v>19</v>
      </c>
      <c r="K548" s="188">
        <v>0</v>
      </c>
      <c r="L548" s="188">
        <v>0</v>
      </c>
      <c r="M548" s="188">
        <v>118</v>
      </c>
      <c r="N548" s="249"/>
    </row>
    <row r="549" spans="1:14" x14ac:dyDescent="0.25">
      <c r="A549" s="169" t="s">
        <v>429</v>
      </c>
      <c r="B549" s="194">
        <f>SUM(C549+E549+G549+K549+L549+M549)</f>
        <v>1766</v>
      </c>
      <c r="C549" s="194">
        <f>SUM(D549)</f>
        <v>456</v>
      </c>
      <c r="D549" s="185">
        <f>SUM(D546:D548)</f>
        <v>456</v>
      </c>
      <c r="E549" s="200">
        <f t="shared" si="146"/>
        <v>415</v>
      </c>
      <c r="F549" s="185">
        <f>SUM(F546:F548)</f>
        <v>415</v>
      </c>
      <c r="G549" s="159">
        <f>SUM(H549+I549+J549)</f>
        <v>544</v>
      </c>
      <c r="H549" s="185">
        <f t="shared" ref="H549:M549" si="147">SUM(H546:H548)</f>
        <v>415</v>
      </c>
      <c r="I549" s="185">
        <f t="shared" si="147"/>
        <v>89</v>
      </c>
      <c r="J549" s="185">
        <f t="shared" si="147"/>
        <v>40</v>
      </c>
      <c r="K549" s="185">
        <f t="shared" si="147"/>
        <v>0</v>
      </c>
      <c r="L549" s="185">
        <f t="shared" si="147"/>
        <v>2</v>
      </c>
      <c r="M549" s="185">
        <f t="shared" si="147"/>
        <v>349</v>
      </c>
    </row>
    <row r="550" spans="1:14" ht="3.75" customHeight="1" x14ac:dyDescent="0.25"/>
    <row r="551" spans="1:14" ht="87" x14ac:dyDescent="0.25">
      <c r="A551" s="75" t="s">
        <v>933</v>
      </c>
      <c r="B551" s="78" t="s">
        <v>1</v>
      </c>
      <c r="C551" s="78" t="s">
        <v>645</v>
      </c>
      <c r="D551" s="78" t="s">
        <v>885</v>
      </c>
      <c r="E551" s="78" t="s">
        <v>645</v>
      </c>
      <c r="F551" s="78" t="s">
        <v>645</v>
      </c>
      <c r="G551" s="78" t="s">
        <v>734</v>
      </c>
      <c r="H551" s="78" t="s">
        <v>735</v>
      </c>
      <c r="I551" s="78" t="s">
        <v>3</v>
      </c>
      <c r="J551" s="78" t="s">
        <v>141</v>
      </c>
      <c r="K551" s="78" t="s">
        <v>142</v>
      </c>
    </row>
    <row r="552" spans="1:14" x14ac:dyDescent="0.25">
      <c r="A552" s="76"/>
      <c r="B552" s="81"/>
      <c r="C552" s="97" t="s">
        <v>5</v>
      </c>
      <c r="D552" s="97" t="s">
        <v>7</v>
      </c>
      <c r="E552" s="97" t="s">
        <v>8</v>
      </c>
      <c r="F552" s="97" t="s">
        <v>10</v>
      </c>
      <c r="G552" s="96" t="s">
        <v>11</v>
      </c>
      <c r="H552" s="97" t="s">
        <v>11</v>
      </c>
      <c r="I552" s="97" t="s">
        <v>11</v>
      </c>
      <c r="J552" s="97"/>
      <c r="K552" s="81"/>
    </row>
    <row r="553" spans="1:14" x14ac:dyDescent="0.25">
      <c r="A553" s="168" t="s">
        <v>59</v>
      </c>
      <c r="B553" s="189">
        <f>SUM(C553+G553+H553+I553+J553+K553)</f>
        <v>312</v>
      </c>
      <c r="C553" s="187">
        <f>SUM(D553+E553+F553)</f>
        <v>256</v>
      </c>
      <c r="D553" s="188">
        <v>190</v>
      </c>
      <c r="E553" s="188">
        <v>25</v>
      </c>
      <c r="F553" s="188">
        <v>41</v>
      </c>
      <c r="G553" s="188">
        <v>2</v>
      </c>
      <c r="H553" s="188">
        <v>2</v>
      </c>
      <c r="I553" s="188">
        <v>2</v>
      </c>
      <c r="J553" s="188">
        <v>0</v>
      </c>
      <c r="K553" s="188">
        <v>50</v>
      </c>
      <c r="L553" s="249"/>
    </row>
    <row r="554" spans="1:14" x14ac:dyDescent="0.25">
      <c r="A554" s="168" t="s">
        <v>60</v>
      </c>
      <c r="B554" s="189">
        <f t="shared" ref="B554:B556" si="148">SUM(C554+G554+H554+I554+J554+K554)</f>
        <v>261</v>
      </c>
      <c r="C554" s="187">
        <f>SUM(D554+E554+F554)</f>
        <v>221</v>
      </c>
      <c r="D554" s="188">
        <v>157</v>
      </c>
      <c r="E554" s="188">
        <v>44</v>
      </c>
      <c r="F554" s="188">
        <v>20</v>
      </c>
      <c r="G554" s="188">
        <v>0</v>
      </c>
      <c r="H554" s="188">
        <v>1</v>
      </c>
      <c r="I554" s="188">
        <v>1</v>
      </c>
      <c r="J554" s="188">
        <v>0</v>
      </c>
      <c r="K554" s="188">
        <v>38</v>
      </c>
      <c r="L554" s="249"/>
    </row>
    <row r="555" spans="1:14" x14ac:dyDescent="0.25">
      <c r="A555" s="168" t="s">
        <v>61</v>
      </c>
      <c r="B555" s="189">
        <f t="shared" si="148"/>
        <v>310</v>
      </c>
      <c r="C555" s="187">
        <f>SUM(D555+E555+F555)</f>
        <v>235</v>
      </c>
      <c r="D555" s="188">
        <v>166</v>
      </c>
      <c r="E555" s="188">
        <v>32</v>
      </c>
      <c r="F555" s="188">
        <v>37</v>
      </c>
      <c r="G555" s="188">
        <v>6</v>
      </c>
      <c r="H555" s="188">
        <v>2</v>
      </c>
      <c r="I555" s="188">
        <v>0</v>
      </c>
      <c r="J555" s="188">
        <v>0</v>
      </c>
      <c r="K555" s="188">
        <v>67</v>
      </c>
      <c r="L555" s="249"/>
    </row>
    <row r="556" spans="1:14" ht="13.5" customHeight="1" x14ac:dyDescent="0.25">
      <c r="A556" s="169" t="s">
        <v>429</v>
      </c>
      <c r="B556" s="189">
        <f t="shared" si="148"/>
        <v>883</v>
      </c>
      <c r="C556" s="194">
        <f>SUM(D556+E556+F556)</f>
        <v>712</v>
      </c>
      <c r="D556" s="185">
        <f>SUM(D553:D555)</f>
        <v>513</v>
      </c>
      <c r="E556" s="185">
        <f t="shared" ref="E556:K556" si="149">SUM(E553:E555)</f>
        <v>101</v>
      </c>
      <c r="F556" s="185">
        <f t="shared" si="149"/>
        <v>98</v>
      </c>
      <c r="G556" s="185">
        <f t="shared" si="149"/>
        <v>8</v>
      </c>
      <c r="H556" s="185">
        <f t="shared" si="149"/>
        <v>5</v>
      </c>
      <c r="I556" s="185">
        <f t="shared" si="149"/>
        <v>3</v>
      </c>
      <c r="J556" s="185">
        <f t="shared" si="149"/>
        <v>0</v>
      </c>
      <c r="K556" s="185">
        <f t="shared" si="149"/>
        <v>155</v>
      </c>
    </row>
    <row r="557" spans="1:14" ht="3" hidden="1" customHeight="1" x14ac:dyDescent="0.25"/>
    <row r="558" spans="1:14" ht="78.75" customHeight="1" x14ac:dyDescent="0.25">
      <c r="A558" s="75" t="s">
        <v>646</v>
      </c>
      <c r="B558" s="78" t="s">
        <v>1</v>
      </c>
      <c r="C558" s="78" t="s">
        <v>647</v>
      </c>
      <c r="D558" s="78" t="s">
        <v>647</v>
      </c>
      <c r="E558" s="78" t="s">
        <v>886</v>
      </c>
      <c r="F558" s="78" t="s">
        <v>647</v>
      </c>
      <c r="G558" s="78" t="s">
        <v>3</v>
      </c>
      <c r="H558" s="78" t="s">
        <v>141</v>
      </c>
      <c r="I558" s="78" t="s">
        <v>142</v>
      </c>
    </row>
    <row r="559" spans="1:14" x14ac:dyDescent="0.25">
      <c r="A559" s="76" t="s">
        <v>4</v>
      </c>
      <c r="B559" s="81"/>
      <c r="C559" s="97" t="s">
        <v>5</v>
      </c>
      <c r="D559" s="97" t="s">
        <v>6</v>
      </c>
      <c r="E559" s="97" t="s">
        <v>7</v>
      </c>
      <c r="F559" s="97" t="s">
        <v>8</v>
      </c>
      <c r="G559" s="96" t="s">
        <v>11</v>
      </c>
      <c r="H559" s="97"/>
      <c r="I559" s="81"/>
    </row>
    <row r="560" spans="1:14" x14ac:dyDescent="0.25">
      <c r="A560" s="168" t="s">
        <v>59</v>
      </c>
      <c r="B560" s="189">
        <f>SUM(C560+G560+H560+I560)</f>
        <v>312</v>
      </c>
      <c r="C560" s="187">
        <f>SUM(D560+E560+F560)</f>
        <v>287</v>
      </c>
      <c r="D560" s="188">
        <v>118</v>
      </c>
      <c r="E560" s="188">
        <v>143</v>
      </c>
      <c r="F560" s="188">
        <v>26</v>
      </c>
      <c r="G560" s="188">
        <v>1</v>
      </c>
      <c r="H560" s="188">
        <v>0</v>
      </c>
      <c r="I560" s="188">
        <v>24</v>
      </c>
      <c r="K560" s="249"/>
    </row>
    <row r="561" spans="1:11" x14ac:dyDescent="0.25">
      <c r="A561" s="168" t="s">
        <v>60</v>
      </c>
      <c r="B561" s="189">
        <f>SUM(C561+G561+H561+I561)</f>
        <v>261</v>
      </c>
      <c r="C561" s="187">
        <f t="shared" ref="C561:C563" si="150">SUM(D561+E561+F561)</f>
        <v>239</v>
      </c>
      <c r="D561" s="188">
        <v>82</v>
      </c>
      <c r="E561" s="188">
        <v>114</v>
      </c>
      <c r="F561" s="188">
        <v>43</v>
      </c>
      <c r="G561" s="188">
        <v>1</v>
      </c>
      <c r="H561" s="188">
        <v>0</v>
      </c>
      <c r="I561" s="188">
        <v>21</v>
      </c>
      <c r="K561" s="249"/>
    </row>
    <row r="562" spans="1:11" x14ac:dyDescent="0.25">
      <c r="A562" s="168" t="s">
        <v>61</v>
      </c>
      <c r="B562" s="189">
        <f>SUM(C562+G562+H562+I562)</f>
        <v>310</v>
      </c>
      <c r="C562" s="187">
        <f t="shared" si="150"/>
        <v>267</v>
      </c>
      <c r="D562" s="188">
        <v>129</v>
      </c>
      <c r="E562" s="188">
        <v>96</v>
      </c>
      <c r="F562" s="188">
        <v>42</v>
      </c>
      <c r="G562" s="188">
        <v>1</v>
      </c>
      <c r="H562" s="188">
        <v>0</v>
      </c>
      <c r="I562" s="188">
        <v>42</v>
      </c>
      <c r="K562" s="249"/>
    </row>
    <row r="563" spans="1:11" x14ac:dyDescent="0.25">
      <c r="A563" s="169" t="s">
        <v>429</v>
      </c>
      <c r="B563" s="194">
        <v>880</v>
      </c>
      <c r="C563" s="189">
        <f t="shared" si="150"/>
        <v>793</v>
      </c>
      <c r="D563" s="185">
        <f>SUM(D560:D562)</f>
        <v>329</v>
      </c>
      <c r="E563" s="185">
        <f t="shared" ref="E563:I563" si="151">SUM(E560:E562)</f>
        <v>353</v>
      </c>
      <c r="F563" s="185">
        <f t="shared" si="151"/>
        <v>111</v>
      </c>
      <c r="G563" s="185">
        <f t="shared" si="151"/>
        <v>3</v>
      </c>
      <c r="H563" s="185">
        <f t="shared" si="151"/>
        <v>0</v>
      </c>
      <c r="I563" s="185">
        <f t="shared" si="151"/>
        <v>87</v>
      </c>
    </row>
    <row r="564" spans="1:11" ht="3.75" customHeight="1" x14ac:dyDescent="0.25"/>
    <row r="565" spans="1:11" ht="93.75" x14ac:dyDescent="0.25">
      <c r="A565" s="75" t="s">
        <v>648</v>
      </c>
      <c r="B565" s="73" t="s">
        <v>1</v>
      </c>
      <c r="C565" s="73" t="s">
        <v>649</v>
      </c>
      <c r="D565" s="73" t="s">
        <v>904</v>
      </c>
      <c r="E565" s="73" t="s">
        <v>649</v>
      </c>
      <c r="F565" s="73" t="s">
        <v>650</v>
      </c>
      <c r="G565" s="73" t="s">
        <v>905</v>
      </c>
      <c r="H565" s="73" t="s">
        <v>650</v>
      </c>
      <c r="I565" s="73" t="s">
        <v>3</v>
      </c>
      <c r="J565" s="73" t="s">
        <v>141</v>
      </c>
      <c r="K565" s="73" t="s">
        <v>142</v>
      </c>
    </row>
    <row r="566" spans="1:11" x14ac:dyDescent="0.25">
      <c r="A566" s="76" t="s">
        <v>439</v>
      </c>
      <c r="B566" s="74"/>
      <c r="C566" s="96" t="s">
        <v>5</v>
      </c>
      <c r="D566" s="96" t="s">
        <v>6</v>
      </c>
      <c r="E566" s="96" t="s">
        <v>10</v>
      </c>
      <c r="F566" s="96" t="s">
        <v>5</v>
      </c>
      <c r="G566" s="96" t="s">
        <v>6</v>
      </c>
      <c r="H566" s="96" t="s">
        <v>10</v>
      </c>
      <c r="I566" s="96" t="s">
        <v>11</v>
      </c>
      <c r="J566" s="96"/>
      <c r="K566" s="82"/>
    </row>
    <row r="567" spans="1:11" x14ac:dyDescent="0.25">
      <c r="A567" s="168" t="s">
        <v>135</v>
      </c>
      <c r="B567" s="194">
        <f>SUM(C567+F567+I567+J567+K567)</f>
        <v>434</v>
      </c>
      <c r="C567" s="196">
        <f>SUM(D567+E567)</f>
        <v>149</v>
      </c>
      <c r="D567" s="193">
        <v>129</v>
      </c>
      <c r="E567" s="193">
        <v>20</v>
      </c>
      <c r="F567" s="202">
        <f>SUM(G567+H567)</f>
        <v>144</v>
      </c>
      <c r="G567" s="193">
        <v>121</v>
      </c>
      <c r="H567" s="193">
        <v>23</v>
      </c>
      <c r="I567" s="193">
        <v>6</v>
      </c>
      <c r="J567" s="193">
        <v>0</v>
      </c>
      <c r="K567" s="193">
        <v>135</v>
      </c>
    </row>
    <row r="568" spans="1:11" x14ac:dyDescent="0.25">
      <c r="A568" s="168" t="s">
        <v>136</v>
      </c>
      <c r="B568" s="194">
        <f>SUM(C568+F568+I568+J568+K568)</f>
        <v>382</v>
      </c>
      <c r="C568" s="196">
        <f>SUM(D568+E568)</f>
        <v>119</v>
      </c>
      <c r="D568" s="193">
        <v>93</v>
      </c>
      <c r="E568" s="193">
        <v>26</v>
      </c>
      <c r="F568" s="202">
        <f>SUM(G568+H568)</f>
        <v>120</v>
      </c>
      <c r="G568" s="193">
        <v>95</v>
      </c>
      <c r="H568" s="193">
        <v>25</v>
      </c>
      <c r="I568" s="193">
        <v>3</v>
      </c>
      <c r="J568" s="193">
        <v>0</v>
      </c>
      <c r="K568" s="193">
        <v>140</v>
      </c>
    </row>
    <row r="569" spans="1:11" x14ac:dyDescent="0.25">
      <c r="A569" s="169" t="s">
        <v>429</v>
      </c>
      <c r="B569" s="194">
        <f>SUM(C569+F569+I569+J569+K569)</f>
        <v>816</v>
      </c>
      <c r="C569" s="194">
        <f>SUM(D569+E569)</f>
        <v>268</v>
      </c>
      <c r="D569" s="185">
        <f>SUM(D567:D568)</f>
        <v>222</v>
      </c>
      <c r="E569" s="185">
        <f>SUM(E567:E568)</f>
        <v>46</v>
      </c>
      <c r="F569" s="200">
        <f>SUM(G569+H569)</f>
        <v>264</v>
      </c>
      <c r="G569" s="185">
        <f t="shared" ref="G569:K569" si="152">SUM(G567:G568)</f>
        <v>216</v>
      </c>
      <c r="H569" s="185">
        <f t="shared" si="152"/>
        <v>48</v>
      </c>
      <c r="I569" s="185">
        <f t="shared" si="152"/>
        <v>9</v>
      </c>
      <c r="J569" s="185">
        <f t="shared" si="152"/>
        <v>0</v>
      </c>
      <c r="K569" s="185">
        <f t="shared" si="152"/>
        <v>275</v>
      </c>
    </row>
    <row r="570" spans="1:11" ht="39.75" customHeight="1" x14ac:dyDescent="0.25"/>
    <row r="571" spans="1:11" ht="79.5" customHeight="1" x14ac:dyDescent="0.25">
      <c r="A571" s="75" t="s">
        <v>651</v>
      </c>
      <c r="B571" s="73" t="s">
        <v>1</v>
      </c>
      <c r="C571" s="73" t="s">
        <v>657</v>
      </c>
      <c r="D571" s="73" t="s">
        <v>887</v>
      </c>
      <c r="E571" s="73" t="s">
        <v>657</v>
      </c>
      <c r="F571" s="73" t="s">
        <v>657</v>
      </c>
      <c r="G571" s="73" t="s">
        <v>3</v>
      </c>
      <c r="H571" s="73" t="s">
        <v>748</v>
      </c>
      <c r="I571" s="73" t="s">
        <v>141</v>
      </c>
      <c r="J571" s="73" t="s">
        <v>142</v>
      </c>
    </row>
    <row r="572" spans="1:11" x14ac:dyDescent="0.25">
      <c r="A572" s="76" t="s">
        <v>4</v>
      </c>
      <c r="B572" s="74"/>
      <c r="C572" s="96" t="s">
        <v>5</v>
      </c>
      <c r="D572" s="96" t="s">
        <v>7</v>
      </c>
      <c r="E572" s="96" t="s">
        <v>8</v>
      </c>
      <c r="F572" s="96" t="s">
        <v>10</v>
      </c>
      <c r="G572" s="96" t="s">
        <v>11</v>
      </c>
      <c r="H572" s="96" t="s">
        <v>11</v>
      </c>
      <c r="I572" s="96"/>
      <c r="J572" s="74"/>
    </row>
    <row r="573" spans="1:11" x14ac:dyDescent="0.25">
      <c r="A573" s="168" t="s">
        <v>47</v>
      </c>
      <c r="B573" s="189">
        <f>SUM(C573+G573+H573+I573+J573)</f>
        <v>314</v>
      </c>
      <c r="C573" s="187">
        <f>SUM(D573+E573+F573)</f>
        <v>248</v>
      </c>
      <c r="D573" s="188">
        <v>175</v>
      </c>
      <c r="E573" s="188">
        <v>44</v>
      </c>
      <c r="F573" s="188">
        <v>29</v>
      </c>
      <c r="G573" s="188">
        <v>1</v>
      </c>
      <c r="H573" s="188">
        <v>8</v>
      </c>
      <c r="I573" s="188">
        <v>0</v>
      </c>
      <c r="J573" s="188">
        <v>57</v>
      </c>
      <c r="K573" s="249"/>
    </row>
    <row r="574" spans="1:11" x14ac:dyDescent="0.25">
      <c r="A574" s="168" t="s">
        <v>48</v>
      </c>
      <c r="B574" s="189">
        <f t="shared" ref="B574:B575" si="153">SUM(C574+G574+H574+I574+J574)</f>
        <v>521</v>
      </c>
      <c r="C574" s="187">
        <f>SUM(D574+E574+F574)</f>
        <v>397</v>
      </c>
      <c r="D574" s="188">
        <v>275</v>
      </c>
      <c r="E574" s="188">
        <v>74</v>
      </c>
      <c r="F574" s="188">
        <v>48</v>
      </c>
      <c r="G574" s="188">
        <v>1</v>
      </c>
      <c r="H574" s="188">
        <v>22</v>
      </c>
      <c r="I574" s="188">
        <v>1</v>
      </c>
      <c r="J574" s="188">
        <v>100</v>
      </c>
      <c r="K574" s="249"/>
    </row>
    <row r="575" spans="1:11" s="71" customFormat="1" x14ac:dyDescent="0.25">
      <c r="A575" s="169" t="s">
        <v>429</v>
      </c>
      <c r="B575" s="189">
        <f t="shared" si="153"/>
        <v>835</v>
      </c>
      <c r="C575" s="194">
        <f>SUM(D575+E575+F575)</f>
        <v>645</v>
      </c>
      <c r="D575" s="185">
        <f>SUM(D573:D574)</f>
        <v>450</v>
      </c>
      <c r="E575" s="185">
        <f t="shared" ref="E575:J575" si="154">SUM(E573:E574)</f>
        <v>118</v>
      </c>
      <c r="F575" s="185">
        <f t="shared" si="154"/>
        <v>77</v>
      </c>
      <c r="G575" s="185">
        <f t="shared" si="154"/>
        <v>2</v>
      </c>
      <c r="H575" s="185">
        <f t="shared" si="154"/>
        <v>30</v>
      </c>
      <c r="I575" s="185">
        <f t="shared" si="154"/>
        <v>1</v>
      </c>
      <c r="J575" s="185">
        <f t="shared" si="154"/>
        <v>157</v>
      </c>
    </row>
    <row r="576" spans="1:11" ht="6" customHeight="1" x14ac:dyDescent="0.25">
      <c r="A576" s="89"/>
      <c r="B576" s="88"/>
      <c r="C576" s="89"/>
      <c r="D576" s="87"/>
      <c r="E576" s="87"/>
      <c r="F576" s="87"/>
      <c r="G576" s="89"/>
    </row>
    <row r="577" spans="1:15" x14ac:dyDescent="0.25">
      <c r="A577" s="83"/>
      <c r="B577" s="83"/>
      <c r="C577" s="84"/>
      <c r="D577" s="83"/>
      <c r="E577" s="83"/>
      <c r="F577" s="90"/>
      <c r="G577" s="90"/>
      <c r="H577" s="64"/>
      <c r="I577" s="64"/>
      <c r="J577" s="63"/>
      <c r="K577" s="99"/>
    </row>
    <row r="578" spans="1:15" ht="81.75" customHeight="1" x14ac:dyDescent="0.25">
      <c r="A578" s="98" t="s">
        <v>652</v>
      </c>
      <c r="B578" s="78" t="s">
        <v>1</v>
      </c>
      <c r="C578" s="78" t="s">
        <v>658</v>
      </c>
      <c r="D578" s="78" t="s">
        <v>658</v>
      </c>
      <c r="E578" s="94" t="s">
        <v>659</v>
      </c>
      <c r="F578" s="94" t="s">
        <v>888</v>
      </c>
      <c r="G578" s="94" t="s">
        <v>659</v>
      </c>
      <c r="H578" s="94" t="s">
        <v>659</v>
      </c>
      <c r="I578" s="100" t="s">
        <v>3</v>
      </c>
      <c r="J578" s="101" t="s">
        <v>141</v>
      </c>
      <c r="K578" s="102" t="s">
        <v>142</v>
      </c>
    </row>
    <row r="579" spans="1:15" x14ac:dyDescent="0.25">
      <c r="A579" s="76" t="s">
        <v>4</v>
      </c>
      <c r="B579" s="74"/>
      <c r="C579" s="96" t="s">
        <v>5</v>
      </c>
      <c r="D579" s="96" t="s">
        <v>6</v>
      </c>
      <c r="E579" s="96" t="s">
        <v>5</v>
      </c>
      <c r="F579" s="96" t="s">
        <v>7</v>
      </c>
      <c r="G579" s="96" t="s">
        <v>8</v>
      </c>
      <c r="H579" s="97" t="s">
        <v>10</v>
      </c>
      <c r="I579" s="97" t="s">
        <v>11</v>
      </c>
      <c r="J579" s="97"/>
      <c r="K579" s="81"/>
    </row>
    <row r="580" spans="1:15" x14ac:dyDescent="0.25">
      <c r="A580" s="168" t="s">
        <v>47</v>
      </c>
      <c r="B580" s="189">
        <f>SUM(C580+E580+I580+J580+K580)</f>
        <v>314</v>
      </c>
      <c r="C580" s="197">
        <f>SUM(D580)</f>
        <v>81</v>
      </c>
      <c r="D580" s="188">
        <v>81</v>
      </c>
      <c r="E580" s="197">
        <f>SUM(F580+G580+H580)</f>
        <v>222</v>
      </c>
      <c r="F580" s="188">
        <v>168</v>
      </c>
      <c r="G580" s="188">
        <v>33</v>
      </c>
      <c r="H580" s="188">
        <v>21</v>
      </c>
      <c r="I580" s="188">
        <v>0</v>
      </c>
      <c r="J580" s="188">
        <v>0</v>
      </c>
      <c r="K580" s="188">
        <v>11</v>
      </c>
      <c r="L580" s="249"/>
    </row>
    <row r="581" spans="1:15" x14ac:dyDescent="0.25">
      <c r="A581" s="168" t="s">
        <v>48</v>
      </c>
      <c r="B581" s="189">
        <f>SUM(C581+E581+I581+J581+K581)</f>
        <v>521</v>
      </c>
      <c r="C581" s="197">
        <f>SUM(D581)</f>
        <v>165</v>
      </c>
      <c r="D581" s="188">
        <v>165</v>
      </c>
      <c r="E581" s="197">
        <f>SUM(F581+G581+H581)</f>
        <v>337</v>
      </c>
      <c r="F581" s="188">
        <v>247</v>
      </c>
      <c r="G581" s="188">
        <v>58</v>
      </c>
      <c r="H581" s="188">
        <v>32</v>
      </c>
      <c r="I581" s="188">
        <v>0</v>
      </c>
      <c r="J581" s="188">
        <v>1</v>
      </c>
      <c r="K581" s="188">
        <v>18</v>
      </c>
      <c r="L581" s="249"/>
    </row>
    <row r="582" spans="1:15" x14ac:dyDescent="0.25">
      <c r="A582" s="169" t="s">
        <v>429</v>
      </c>
      <c r="B582" s="194">
        <f>SUM(C582+E582+I582+J582+K582)</f>
        <v>835</v>
      </c>
      <c r="C582" s="199">
        <f>SUM(D582)</f>
        <v>246</v>
      </c>
      <c r="D582" s="185">
        <f>SUM(D580:D581)</f>
        <v>246</v>
      </c>
      <c r="E582" s="199">
        <f>SUM(F582+G582+H582)</f>
        <v>559</v>
      </c>
      <c r="F582" s="185">
        <f t="shared" ref="F582:K582" si="155">SUM(F580:F581)</f>
        <v>415</v>
      </c>
      <c r="G582" s="185">
        <f t="shared" si="155"/>
        <v>91</v>
      </c>
      <c r="H582" s="185">
        <f t="shared" si="155"/>
        <v>53</v>
      </c>
      <c r="I582" s="185">
        <f t="shared" si="155"/>
        <v>0</v>
      </c>
      <c r="J582" s="185">
        <f t="shared" si="155"/>
        <v>1</v>
      </c>
      <c r="K582" s="185">
        <f t="shared" si="155"/>
        <v>29</v>
      </c>
    </row>
    <row r="583" spans="1:15" ht="3" customHeight="1" x14ac:dyDescent="0.25"/>
    <row r="584" spans="1:15" x14ac:dyDescent="0.25">
      <c r="A584" s="83"/>
      <c r="B584" s="83"/>
      <c r="C584" s="84"/>
      <c r="D584" s="83"/>
      <c r="E584" s="83"/>
      <c r="F584" s="90"/>
      <c r="G584" s="90"/>
      <c r="H584" s="90"/>
      <c r="I584" s="64"/>
    </row>
    <row r="585" spans="1:15" ht="64.5" customHeight="1" x14ac:dyDescent="0.25">
      <c r="A585" s="98" t="s">
        <v>653</v>
      </c>
      <c r="B585" s="78" t="s">
        <v>1</v>
      </c>
      <c r="C585" s="78" t="s">
        <v>660</v>
      </c>
      <c r="D585" s="78" t="s">
        <v>889</v>
      </c>
      <c r="E585" s="78" t="s">
        <v>660</v>
      </c>
      <c r="F585" s="78" t="s">
        <v>660</v>
      </c>
      <c r="G585" s="94" t="s">
        <v>3</v>
      </c>
      <c r="H585" s="94" t="s">
        <v>141</v>
      </c>
      <c r="I585" s="100" t="s">
        <v>142</v>
      </c>
    </row>
    <row r="586" spans="1:15" x14ac:dyDescent="0.25">
      <c r="A586" s="76" t="s">
        <v>4</v>
      </c>
      <c r="B586" s="74"/>
      <c r="C586" s="96" t="s">
        <v>5</v>
      </c>
      <c r="D586" s="96" t="s">
        <v>7</v>
      </c>
      <c r="E586" s="96" t="s">
        <v>8</v>
      </c>
      <c r="F586" s="96" t="s">
        <v>10</v>
      </c>
      <c r="G586" s="96" t="s">
        <v>11</v>
      </c>
      <c r="H586" s="96"/>
      <c r="I586" s="81"/>
    </row>
    <row r="587" spans="1:15" x14ac:dyDescent="0.25">
      <c r="A587" s="168" t="s">
        <v>47</v>
      </c>
      <c r="B587" s="189">
        <f>SUM(C587+G587+H587+I587)</f>
        <v>314</v>
      </c>
      <c r="C587" s="197">
        <f>SUM(D587+E587+F587)</f>
        <v>254</v>
      </c>
      <c r="D587" s="188">
        <v>177</v>
      </c>
      <c r="E587" s="188">
        <v>45</v>
      </c>
      <c r="F587" s="188">
        <v>32</v>
      </c>
      <c r="G587" s="188">
        <v>0</v>
      </c>
      <c r="H587" s="188">
        <v>0</v>
      </c>
      <c r="I587" s="188">
        <v>60</v>
      </c>
      <c r="J587" s="249"/>
    </row>
    <row r="588" spans="1:15" x14ac:dyDescent="0.25">
      <c r="A588" s="168" t="s">
        <v>48</v>
      </c>
      <c r="B588" s="189">
        <f>SUM(C588+G588+H588+I588)</f>
        <v>521</v>
      </c>
      <c r="C588" s="197">
        <f>SUM(D588+E588+F588)</f>
        <v>408</v>
      </c>
      <c r="D588" s="188">
        <v>276</v>
      </c>
      <c r="E588" s="188">
        <v>75</v>
      </c>
      <c r="F588" s="188">
        <v>57</v>
      </c>
      <c r="G588" s="188">
        <v>0</v>
      </c>
      <c r="H588" s="188">
        <v>1</v>
      </c>
      <c r="I588" s="188">
        <v>112</v>
      </c>
      <c r="J588" s="249"/>
    </row>
    <row r="589" spans="1:15" x14ac:dyDescent="0.25">
      <c r="A589" s="169" t="s">
        <v>429</v>
      </c>
      <c r="B589" s="194">
        <f>SUM(C589+G589+H589+I589)</f>
        <v>835</v>
      </c>
      <c r="C589" s="199">
        <f>SUM(D589+E589+F589)</f>
        <v>662</v>
      </c>
      <c r="D589" s="185">
        <f>SUM(D587:D588)</f>
        <v>453</v>
      </c>
      <c r="E589" s="185">
        <f t="shared" ref="E589:I589" si="156">SUM(E587:E588)</f>
        <v>120</v>
      </c>
      <c r="F589" s="185">
        <f t="shared" si="156"/>
        <v>89</v>
      </c>
      <c r="G589" s="185">
        <f t="shared" si="156"/>
        <v>0</v>
      </c>
      <c r="H589" s="185">
        <f t="shared" si="156"/>
        <v>1</v>
      </c>
      <c r="I589" s="185">
        <f t="shared" si="156"/>
        <v>172</v>
      </c>
    </row>
    <row r="590" spans="1:15" ht="3" customHeight="1" x14ac:dyDescent="0.25"/>
    <row r="591" spans="1:15" ht="90" customHeight="1" x14ac:dyDescent="0.25">
      <c r="A591" s="75" t="s">
        <v>654</v>
      </c>
      <c r="B591" s="73" t="s">
        <v>1</v>
      </c>
      <c r="C591" s="73" t="s">
        <v>661</v>
      </c>
      <c r="D591" s="73" t="s">
        <v>661</v>
      </c>
      <c r="E591" s="73" t="s">
        <v>662</v>
      </c>
      <c r="F591" s="73" t="s">
        <v>890</v>
      </c>
      <c r="G591" s="73" t="s">
        <v>662</v>
      </c>
      <c r="H591" s="73" t="s">
        <v>662</v>
      </c>
      <c r="I591" s="73" t="s">
        <v>663</v>
      </c>
      <c r="J591" s="73" t="s">
        <v>891</v>
      </c>
      <c r="K591" s="73" t="s">
        <v>663</v>
      </c>
      <c r="L591" s="73" t="s">
        <v>663</v>
      </c>
      <c r="M591" s="73" t="s">
        <v>3</v>
      </c>
      <c r="N591" s="73" t="s">
        <v>141</v>
      </c>
      <c r="O591" s="73" t="s">
        <v>142</v>
      </c>
    </row>
    <row r="592" spans="1:15" x14ac:dyDescent="0.25">
      <c r="A592" s="76" t="s">
        <v>439</v>
      </c>
      <c r="B592" s="74"/>
      <c r="C592" s="96" t="s">
        <v>5</v>
      </c>
      <c r="D592" s="96" t="s">
        <v>6</v>
      </c>
      <c r="E592" s="96" t="s">
        <v>5</v>
      </c>
      <c r="F592" s="96" t="s">
        <v>7</v>
      </c>
      <c r="G592" s="96" t="s">
        <v>8</v>
      </c>
      <c r="H592" s="96" t="s">
        <v>10</v>
      </c>
      <c r="I592" s="96" t="s">
        <v>5</v>
      </c>
      <c r="J592" s="96" t="s">
        <v>7</v>
      </c>
      <c r="K592" s="96" t="s">
        <v>8</v>
      </c>
      <c r="L592" s="96" t="s">
        <v>10</v>
      </c>
      <c r="M592" s="96" t="s">
        <v>11</v>
      </c>
      <c r="N592" s="96"/>
      <c r="O592" s="82"/>
    </row>
    <row r="593" spans="1:16" x14ac:dyDescent="0.25">
      <c r="A593" s="168" t="s">
        <v>47</v>
      </c>
      <c r="B593" s="189">
        <f>SUM(C593+E593+I593+M593+N593+O593)</f>
        <v>628</v>
      </c>
      <c r="C593" s="187">
        <f>SUM(D593)</f>
        <v>98</v>
      </c>
      <c r="D593" s="188">
        <v>98</v>
      </c>
      <c r="E593" s="202">
        <f>SUM(F593+G593+H593)</f>
        <v>220</v>
      </c>
      <c r="F593" s="188">
        <v>163</v>
      </c>
      <c r="G593" s="188">
        <v>38</v>
      </c>
      <c r="H593" s="188">
        <v>19</v>
      </c>
      <c r="I593" s="202">
        <f>SUM(J593+K593+L593)</f>
        <v>224</v>
      </c>
      <c r="J593" s="188">
        <v>163</v>
      </c>
      <c r="K593" s="188">
        <v>42</v>
      </c>
      <c r="L593" s="188">
        <v>19</v>
      </c>
      <c r="M593" s="188">
        <v>0</v>
      </c>
      <c r="N593" s="188">
        <v>6</v>
      </c>
      <c r="O593" s="188">
        <v>80</v>
      </c>
      <c r="P593" s="249"/>
    </row>
    <row r="594" spans="1:16" x14ac:dyDescent="0.25">
      <c r="A594" s="168" t="s">
        <v>48</v>
      </c>
      <c r="B594" s="189">
        <f>SUM(C594+E594+I594+M594+N594+O594)</f>
        <v>1042</v>
      </c>
      <c r="C594" s="187">
        <f>SUM(D594)</f>
        <v>198</v>
      </c>
      <c r="D594" s="188">
        <v>198</v>
      </c>
      <c r="E594" s="202">
        <f>SUM(F594+G594+H594)</f>
        <v>326</v>
      </c>
      <c r="F594" s="188">
        <v>232</v>
      </c>
      <c r="G594" s="188">
        <v>61</v>
      </c>
      <c r="H594" s="188">
        <v>33</v>
      </c>
      <c r="I594" s="202">
        <f>SUM(J594+K594+L594)</f>
        <v>385</v>
      </c>
      <c r="J594" s="188">
        <v>268</v>
      </c>
      <c r="K594" s="188">
        <v>62</v>
      </c>
      <c r="L594" s="188">
        <v>55</v>
      </c>
      <c r="M594" s="188">
        <v>0</v>
      </c>
      <c r="N594" s="188">
        <v>4</v>
      </c>
      <c r="O594" s="188">
        <v>129</v>
      </c>
      <c r="P594" s="249"/>
    </row>
    <row r="595" spans="1:16" x14ac:dyDescent="0.25">
      <c r="A595" s="169" t="s">
        <v>429</v>
      </c>
      <c r="B595" s="194">
        <f>SUM(C595+E595+I595+M595+N595+O595)</f>
        <v>1670</v>
      </c>
      <c r="C595" s="194">
        <f>SUM(D595)</f>
        <v>296</v>
      </c>
      <c r="D595" s="185">
        <f>SUM(D593:D594)</f>
        <v>296</v>
      </c>
      <c r="E595" s="200">
        <f>SUM(F595+G595+H595)</f>
        <v>546</v>
      </c>
      <c r="F595" s="185">
        <f>SUM(F593:F594)</f>
        <v>395</v>
      </c>
      <c r="G595" s="185">
        <f>SUM(G593:G594)</f>
        <v>99</v>
      </c>
      <c r="H595" s="185">
        <f>SUM(H593:H594)</f>
        <v>52</v>
      </c>
      <c r="I595" s="200">
        <f>SUM(J595+K595+L595)</f>
        <v>609</v>
      </c>
      <c r="J595" s="185">
        <f>SUM(J593:J594)</f>
        <v>431</v>
      </c>
      <c r="K595" s="185">
        <f>SUM(K593:K594)</f>
        <v>104</v>
      </c>
      <c r="L595" s="185">
        <f>SUM(L593:L594)</f>
        <v>74</v>
      </c>
      <c r="M595" s="185">
        <f t="shared" ref="M595:O595" si="157">SUM(M593:M594)</f>
        <v>0</v>
      </c>
      <c r="N595" s="185">
        <f t="shared" si="157"/>
        <v>10</v>
      </c>
      <c r="O595" s="185">
        <f t="shared" si="157"/>
        <v>209</v>
      </c>
    </row>
    <row r="596" spans="1:16" ht="11.25" customHeight="1" x14ac:dyDescent="0.25"/>
    <row r="597" spans="1:16" ht="72.75" customHeight="1" x14ac:dyDescent="0.25">
      <c r="A597" s="75" t="s">
        <v>655</v>
      </c>
      <c r="B597" s="73" t="s">
        <v>1</v>
      </c>
      <c r="C597" s="73" t="s">
        <v>664</v>
      </c>
      <c r="D597" s="73" t="s">
        <v>892</v>
      </c>
      <c r="E597" s="73" t="s">
        <v>664</v>
      </c>
      <c r="F597" s="73" t="s">
        <v>664</v>
      </c>
      <c r="G597" s="73" t="s">
        <v>3</v>
      </c>
      <c r="H597" s="73" t="s">
        <v>141</v>
      </c>
      <c r="I597" s="73" t="s">
        <v>142</v>
      </c>
    </row>
    <row r="598" spans="1:16" x14ac:dyDescent="0.25">
      <c r="A598" s="76" t="s">
        <v>4</v>
      </c>
      <c r="B598" s="74"/>
      <c r="C598" s="96" t="s">
        <v>5</v>
      </c>
      <c r="D598" s="96" t="s">
        <v>7</v>
      </c>
      <c r="E598" s="96" t="s">
        <v>8</v>
      </c>
      <c r="F598" s="96" t="s">
        <v>10</v>
      </c>
      <c r="G598" s="96" t="s">
        <v>11</v>
      </c>
      <c r="H598" s="96"/>
      <c r="I598" s="82"/>
    </row>
    <row r="599" spans="1:16" x14ac:dyDescent="0.25">
      <c r="A599" s="168" t="s">
        <v>47</v>
      </c>
      <c r="B599" s="189">
        <f>SUM(C599+G599+H599+I599)</f>
        <v>314</v>
      </c>
      <c r="C599" s="187">
        <f>SUM(D599+E599+F599)</f>
        <v>253</v>
      </c>
      <c r="D599" s="188">
        <v>182</v>
      </c>
      <c r="E599" s="188">
        <v>44</v>
      </c>
      <c r="F599" s="188">
        <v>27</v>
      </c>
      <c r="G599" s="188">
        <v>0</v>
      </c>
      <c r="H599" s="188">
        <v>0</v>
      </c>
      <c r="I599" s="188">
        <v>61</v>
      </c>
      <c r="J599" s="249"/>
    </row>
    <row r="600" spans="1:16" x14ac:dyDescent="0.25">
      <c r="A600" s="168" t="s">
        <v>48</v>
      </c>
      <c r="B600" s="189">
        <f>SUM(C600+G600+H600+I600)</f>
        <v>521</v>
      </c>
      <c r="C600" s="187">
        <f>SUM(D600+E600+F600)</f>
        <v>428</v>
      </c>
      <c r="D600" s="188">
        <v>286</v>
      </c>
      <c r="E600" s="188">
        <v>80</v>
      </c>
      <c r="F600" s="188">
        <v>62</v>
      </c>
      <c r="G600" s="188">
        <v>1</v>
      </c>
      <c r="H600" s="188">
        <v>1</v>
      </c>
      <c r="I600" s="188">
        <v>91</v>
      </c>
      <c r="J600" s="249"/>
    </row>
    <row r="601" spans="1:16" x14ac:dyDescent="0.25">
      <c r="A601" s="169" t="s">
        <v>429</v>
      </c>
      <c r="B601" s="194">
        <f>SUM(C601+G601+H601+I601)</f>
        <v>835</v>
      </c>
      <c r="C601" s="194">
        <f>SUM(D601+E601+F601)</f>
        <v>681</v>
      </c>
      <c r="D601" s="185">
        <f>SUM(D599:D600)</f>
        <v>468</v>
      </c>
      <c r="E601" s="185">
        <f t="shared" ref="E601:I601" si="158">SUM(E599:E600)</f>
        <v>124</v>
      </c>
      <c r="F601" s="185">
        <f t="shared" si="158"/>
        <v>89</v>
      </c>
      <c r="G601" s="185">
        <f t="shared" si="158"/>
        <v>1</v>
      </c>
      <c r="H601" s="185">
        <f t="shared" si="158"/>
        <v>1</v>
      </c>
      <c r="I601" s="185">
        <f t="shared" si="158"/>
        <v>152</v>
      </c>
    </row>
    <row r="602" spans="1:16" ht="2.25" customHeight="1" x14ac:dyDescent="0.25"/>
    <row r="603" spans="1:16" ht="81.75" customHeight="1" x14ac:dyDescent="0.25">
      <c r="A603" s="75" t="s">
        <v>656</v>
      </c>
      <c r="B603" s="73" t="s">
        <v>1</v>
      </c>
      <c r="C603" s="73" t="s">
        <v>665</v>
      </c>
      <c r="D603" s="73" t="s">
        <v>893</v>
      </c>
      <c r="E603" s="73" t="s">
        <v>665</v>
      </c>
      <c r="F603" s="73" t="s">
        <v>665</v>
      </c>
      <c r="G603" s="73" t="s">
        <v>3</v>
      </c>
      <c r="H603" s="73" t="s">
        <v>749</v>
      </c>
      <c r="I603" s="73" t="s">
        <v>141</v>
      </c>
      <c r="J603" s="73" t="s">
        <v>142</v>
      </c>
    </row>
    <row r="604" spans="1:16" x14ac:dyDescent="0.25">
      <c r="A604" s="76" t="s">
        <v>4</v>
      </c>
      <c r="B604" s="81"/>
      <c r="C604" s="97" t="s">
        <v>5</v>
      </c>
      <c r="D604" s="97" t="s">
        <v>7</v>
      </c>
      <c r="E604" s="97" t="s">
        <v>8</v>
      </c>
      <c r="F604" s="97" t="s">
        <v>10</v>
      </c>
      <c r="G604" s="96" t="s">
        <v>11</v>
      </c>
      <c r="H604" s="97" t="s">
        <v>11</v>
      </c>
      <c r="I604" s="97"/>
      <c r="J604" s="81"/>
    </row>
    <row r="605" spans="1:16" x14ac:dyDescent="0.25">
      <c r="A605" s="168" t="s">
        <v>47</v>
      </c>
      <c r="B605" s="189">
        <f>SUM(C605+G605+H605+I605+J605)</f>
        <v>314</v>
      </c>
      <c r="C605" s="187">
        <f>SUM(D605+E605+F605)</f>
        <v>262</v>
      </c>
      <c r="D605" s="188">
        <v>188</v>
      </c>
      <c r="E605" s="188">
        <v>44</v>
      </c>
      <c r="F605" s="188">
        <v>30</v>
      </c>
      <c r="G605" s="188">
        <v>4</v>
      </c>
      <c r="H605" s="188">
        <v>5</v>
      </c>
      <c r="I605" s="188">
        <v>0</v>
      </c>
      <c r="J605" s="188">
        <v>43</v>
      </c>
      <c r="K605" s="249"/>
    </row>
    <row r="606" spans="1:16" x14ac:dyDescent="0.25">
      <c r="A606" s="168" t="s">
        <v>48</v>
      </c>
      <c r="B606" s="189">
        <f t="shared" ref="B606:B607" si="159">SUM(C606+G606+H606+I606+J606)</f>
        <v>521</v>
      </c>
      <c r="C606" s="187">
        <f>SUM(D606+E606+F606)</f>
        <v>423</v>
      </c>
      <c r="D606" s="188">
        <v>282</v>
      </c>
      <c r="E606" s="188">
        <v>76</v>
      </c>
      <c r="F606" s="188">
        <v>65</v>
      </c>
      <c r="G606" s="188">
        <v>8</v>
      </c>
      <c r="H606" s="188">
        <v>10</v>
      </c>
      <c r="I606" s="188">
        <v>1</v>
      </c>
      <c r="J606" s="188">
        <v>79</v>
      </c>
      <c r="K606" s="249"/>
    </row>
    <row r="607" spans="1:16" x14ac:dyDescent="0.25">
      <c r="A607" s="169" t="s">
        <v>429</v>
      </c>
      <c r="B607" s="189">
        <f t="shared" si="159"/>
        <v>835</v>
      </c>
      <c r="C607" s="194">
        <f>SUM(D607+E607+F607)</f>
        <v>685</v>
      </c>
      <c r="D607" s="185">
        <f>SUM(D605:D606)</f>
        <v>470</v>
      </c>
      <c r="E607" s="185">
        <f t="shared" ref="E607:J607" si="160">SUM(E605:E606)</f>
        <v>120</v>
      </c>
      <c r="F607" s="185">
        <f t="shared" si="160"/>
        <v>95</v>
      </c>
      <c r="G607" s="185">
        <f t="shared" si="160"/>
        <v>12</v>
      </c>
      <c r="H607" s="185">
        <f t="shared" si="160"/>
        <v>15</v>
      </c>
      <c r="I607" s="185">
        <f t="shared" si="160"/>
        <v>1</v>
      </c>
      <c r="J607" s="185">
        <f t="shared" si="160"/>
        <v>122</v>
      </c>
    </row>
    <row r="608" spans="1:16" ht="3" customHeight="1" x14ac:dyDescent="0.25"/>
    <row r="609" spans="1:14" ht="85.5" customHeight="1" x14ac:dyDescent="0.25">
      <c r="A609" s="75" t="s">
        <v>666</v>
      </c>
      <c r="B609" s="73" t="s">
        <v>1</v>
      </c>
      <c r="C609" s="73" t="s">
        <v>667</v>
      </c>
      <c r="D609" s="73" t="s">
        <v>894</v>
      </c>
      <c r="E609" s="73" t="s">
        <v>668</v>
      </c>
      <c r="F609" s="73" t="s">
        <v>895</v>
      </c>
      <c r="G609" s="73" t="s">
        <v>3</v>
      </c>
      <c r="H609" s="73" t="s">
        <v>141</v>
      </c>
      <c r="I609" s="73" t="s">
        <v>142</v>
      </c>
    </row>
    <row r="610" spans="1:14" x14ac:dyDescent="0.25">
      <c r="A610" s="76" t="s">
        <v>439</v>
      </c>
      <c r="B610" s="74"/>
      <c r="C610" s="96" t="s">
        <v>5</v>
      </c>
      <c r="D610" s="96" t="s">
        <v>7</v>
      </c>
      <c r="E610" s="96" t="s">
        <v>5</v>
      </c>
      <c r="F610" s="96" t="s">
        <v>7</v>
      </c>
      <c r="G610" s="96" t="s">
        <v>11</v>
      </c>
      <c r="H610" s="96"/>
      <c r="I610" s="82"/>
    </row>
    <row r="611" spans="1:14" x14ac:dyDescent="0.25">
      <c r="A611" s="168" t="s">
        <v>132</v>
      </c>
      <c r="B611" s="189">
        <f>SUM(C611+E611+G611+H611+I611)</f>
        <v>246</v>
      </c>
      <c r="C611" s="187">
        <f>SUM(D611)</f>
        <v>99</v>
      </c>
      <c r="D611" s="188">
        <v>99</v>
      </c>
      <c r="E611" s="202">
        <f>SUM(F611)</f>
        <v>94</v>
      </c>
      <c r="F611" s="188">
        <v>94</v>
      </c>
      <c r="G611" s="188">
        <v>4</v>
      </c>
      <c r="H611" s="188">
        <v>0</v>
      </c>
      <c r="I611" s="188">
        <v>49</v>
      </c>
    </row>
    <row r="612" spans="1:14" x14ac:dyDescent="0.25">
      <c r="A612" s="168" t="s">
        <v>314</v>
      </c>
      <c r="B612" s="189">
        <f t="shared" ref="B612:B613" si="161">SUM(C612+E612+G612+H612+I612)</f>
        <v>404</v>
      </c>
      <c r="C612" s="187">
        <f>SUM(D612)</f>
        <v>151</v>
      </c>
      <c r="D612" s="188">
        <v>151</v>
      </c>
      <c r="E612" s="202">
        <f t="shared" ref="E612:E613" si="162">SUM(F612)</f>
        <v>164</v>
      </c>
      <c r="F612" s="188">
        <v>164</v>
      </c>
      <c r="G612" s="188">
        <v>0</v>
      </c>
      <c r="H612" s="188">
        <v>0</v>
      </c>
      <c r="I612" s="188">
        <v>89</v>
      </c>
    </row>
    <row r="613" spans="1:14" x14ac:dyDescent="0.25">
      <c r="A613" s="169" t="s">
        <v>429</v>
      </c>
      <c r="B613" s="189">
        <f t="shared" si="161"/>
        <v>650</v>
      </c>
      <c r="C613" s="194">
        <f>SUM(D613)</f>
        <v>250</v>
      </c>
      <c r="D613" s="185">
        <f>SUM(D611:D612)</f>
        <v>250</v>
      </c>
      <c r="E613" s="200">
        <f t="shared" si="162"/>
        <v>258</v>
      </c>
      <c r="F613" s="185">
        <f t="shared" ref="F613:I613" si="163">SUM(F611:F612)</f>
        <v>258</v>
      </c>
      <c r="G613" s="185">
        <f t="shared" si="163"/>
        <v>4</v>
      </c>
      <c r="H613" s="185">
        <f t="shared" si="163"/>
        <v>0</v>
      </c>
      <c r="I613" s="185">
        <f t="shared" si="163"/>
        <v>138</v>
      </c>
    </row>
    <row r="614" spans="1:14" ht="2.25" customHeight="1" x14ac:dyDescent="0.25"/>
    <row r="615" spans="1:14" x14ac:dyDescent="0.25">
      <c r="A615" s="83"/>
      <c r="B615" s="83"/>
      <c r="C615" s="84"/>
      <c r="D615" s="83"/>
      <c r="E615" s="83"/>
      <c r="F615" s="90"/>
      <c r="G615" s="90"/>
      <c r="H615" s="90"/>
      <c r="I615" s="90"/>
      <c r="J615" s="90"/>
      <c r="K615" s="64"/>
      <c r="L615" s="64"/>
      <c r="M615" s="64"/>
    </row>
    <row r="616" spans="1:14" ht="92.25" customHeight="1" x14ac:dyDescent="0.25">
      <c r="A616" s="98" t="s">
        <v>669</v>
      </c>
      <c r="B616" s="78" t="s">
        <v>1</v>
      </c>
      <c r="C616" s="78" t="s">
        <v>671</v>
      </c>
      <c r="D616" s="78" t="s">
        <v>671</v>
      </c>
      <c r="E616" s="78" t="s">
        <v>896</v>
      </c>
      <c r="F616" s="78" t="s">
        <v>671</v>
      </c>
      <c r="G616" s="78" t="s">
        <v>671</v>
      </c>
      <c r="H616" s="78" t="s">
        <v>671</v>
      </c>
      <c r="I616" s="78" t="s">
        <v>671</v>
      </c>
      <c r="J616" s="94" t="s">
        <v>671</v>
      </c>
      <c r="K616" s="94" t="s">
        <v>3</v>
      </c>
      <c r="L616" s="94" t="s">
        <v>141</v>
      </c>
      <c r="M616" s="100" t="s">
        <v>142</v>
      </c>
    </row>
    <row r="617" spans="1:14" x14ac:dyDescent="0.25">
      <c r="A617" s="76" t="s">
        <v>4</v>
      </c>
      <c r="B617" s="74"/>
      <c r="C617" s="96" t="s">
        <v>5</v>
      </c>
      <c r="D617" s="96" t="s">
        <v>6</v>
      </c>
      <c r="E617" s="96" t="s">
        <v>7</v>
      </c>
      <c r="F617" s="96" t="s">
        <v>8</v>
      </c>
      <c r="G617" s="96" t="s">
        <v>179</v>
      </c>
      <c r="H617" s="96" t="s">
        <v>9</v>
      </c>
      <c r="I617" s="96" t="s">
        <v>10</v>
      </c>
      <c r="J617" s="96" t="s">
        <v>23</v>
      </c>
      <c r="K617" s="96" t="s">
        <v>11</v>
      </c>
      <c r="L617" s="96"/>
      <c r="M617" s="81"/>
    </row>
    <row r="618" spans="1:14" x14ac:dyDescent="0.25">
      <c r="A618" s="168" t="s">
        <v>62</v>
      </c>
      <c r="B618" s="194">
        <f>SUM(C618+K618+L618+M618)</f>
        <v>304</v>
      </c>
      <c r="C618" s="197">
        <f>SUM(D618+E618+F618+G618+H618+I618+J618)</f>
        <v>282</v>
      </c>
      <c r="D618" s="193">
        <v>84</v>
      </c>
      <c r="E618" s="193">
        <v>138</v>
      </c>
      <c r="F618" s="193">
        <v>36</v>
      </c>
      <c r="G618" s="193">
        <v>1</v>
      </c>
      <c r="H618" s="193">
        <v>6</v>
      </c>
      <c r="I618" s="193">
        <v>14</v>
      </c>
      <c r="J618" s="193">
        <v>3</v>
      </c>
      <c r="K618" s="193">
        <v>0</v>
      </c>
      <c r="L618" s="193">
        <v>0</v>
      </c>
      <c r="M618" s="193">
        <v>22</v>
      </c>
      <c r="N618" s="249"/>
    </row>
    <row r="619" spans="1:14" x14ac:dyDescent="0.25">
      <c r="A619" s="168" t="s">
        <v>63</v>
      </c>
      <c r="B619" s="194">
        <f>SUM(C619+K619+L619+M619)</f>
        <v>260</v>
      </c>
      <c r="C619" s="197">
        <f>SUM(D619+E619+F619+G619+H619+I619+J619)</f>
        <v>242</v>
      </c>
      <c r="D619" s="193">
        <v>94</v>
      </c>
      <c r="E619" s="193">
        <v>109</v>
      </c>
      <c r="F619" s="193">
        <v>21</v>
      </c>
      <c r="G619" s="193">
        <v>3</v>
      </c>
      <c r="H619" s="193">
        <v>3</v>
      </c>
      <c r="I619" s="193">
        <v>9</v>
      </c>
      <c r="J619" s="193">
        <v>3</v>
      </c>
      <c r="K619" s="193">
        <v>0</v>
      </c>
      <c r="L619" s="193">
        <v>0</v>
      </c>
      <c r="M619" s="193">
        <v>18</v>
      </c>
      <c r="N619" s="249"/>
    </row>
    <row r="620" spans="1:14" x14ac:dyDescent="0.25">
      <c r="A620" s="169" t="s">
        <v>429</v>
      </c>
      <c r="B620" s="194">
        <f>SUM(C620+K620+L620+M620)</f>
        <v>564</v>
      </c>
      <c r="C620" s="199">
        <f>SUM(D620+E620+F620+G620+H620+I620+J620)</f>
        <v>524</v>
      </c>
      <c r="D620" s="185">
        <f>SUM(D618:D619)</f>
        <v>178</v>
      </c>
      <c r="E620" s="185">
        <f t="shared" ref="E620:M620" si="164">SUM(E618:E619)</f>
        <v>247</v>
      </c>
      <c r="F620" s="185">
        <f t="shared" si="164"/>
        <v>57</v>
      </c>
      <c r="G620" s="185">
        <f t="shared" si="164"/>
        <v>4</v>
      </c>
      <c r="H620" s="185">
        <f t="shared" si="164"/>
        <v>9</v>
      </c>
      <c r="I620" s="185">
        <f t="shared" si="164"/>
        <v>23</v>
      </c>
      <c r="J620" s="185">
        <f t="shared" si="164"/>
        <v>6</v>
      </c>
      <c r="K620" s="185">
        <f t="shared" si="164"/>
        <v>0</v>
      </c>
      <c r="L620" s="185">
        <f t="shared" si="164"/>
        <v>0</v>
      </c>
      <c r="M620" s="185">
        <f t="shared" si="164"/>
        <v>40</v>
      </c>
    </row>
    <row r="621" spans="1:14" ht="3" customHeight="1" x14ac:dyDescent="0.25"/>
    <row r="622" spans="1:14" ht="81" customHeight="1" x14ac:dyDescent="0.25">
      <c r="A622" s="75" t="s">
        <v>670</v>
      </c>
      <c r="B622" s="73" t="s">
        <v>1</v>
      </c>
      <c r="C622" s="73" t="s">
        <v>672</v>
      </c>
      <c r="D622" s="73" t="s">
        <v>897</v>
      </c>
      <c r="E622" s="73" t="s">
        <v>673</v>
      </c>
      <c r="F622" s="73" t="s">
        <v>898</v>
      </c>
      <c r="G622" s="73" t="s">
        <v>673</v>
      </c>
      <c r="H622" s="73" t="s">
        <v>3</v>
      </c>
      <c r="I622" s="73" t="s">
        <v>141</v>
      </c>
      <c r="J622" s="73" t="s">
        <v>142</v>
      </c>
    </row>
    <row r="623" spans="1:14" x14ac:dyDescent="0.25">
      <c r="A623" s="76" t="s">
        <v>439</v>
      </c>
      <c r="B623" s="74"/>
      <c r="C623" s="96" t="s">
        <v>5</v>
      </c>
      <c r="D623" s="96" t="s">
        <v>6</v>
      </c>
      <c r="E623" s="96" t="s">
        <v>5</v>
      </c>
      <c r="F623" s="96" t="s">
        <v>7</v>
      </c>
      <c r="G623" s="96" t="s">
        <v>8</v>
      </c>
      <c r="H623" s="96" t="s">
        <v>11</v>
      </c>
      <c r="I623" s="96"/>
      <c r="J623" s="82"/>
    </row>
    <row r="624" spans="1:14" x14ac:dyDescent="0.25">
      <c r="A624" s="168" t="s">
        <v>62</v>
      </c>
      <c r="B624" s="189">
        <f>SUM(C624+E624+H624+I624+J624)</f>
        <v>608</v>
      </c>
      <c r="C624" s="187">
        <f>SUM(D624)</f>
        <v>137</v>
      </c>
      <c r="D624" s="188">
        <v>137</v>
      </c>
      <c r="E624" s="202">
        <f>SUM(F624+G624)</f>
        <v>216</v>
      </c>
      <c r="F624" s="188">
        <v>172</v>
      </c>
      <c r="G624" s="188">
        <v>44</v>
      </c>
      <c r="H624" s="188">
        <v>0</v>
      </c>
      <c r="I624" s="188">
        <v>0</v>
      </c>
      <c r="J624" s="188">
        <v>255</v>
      </c>
      <c r="K624" s="249"/>
    </row>
    <row r="625" spans="1:25" x14ac:dyDescent="0.25">
      <c r="A625" s="168" t="s">
        <v>63</v>
      </c>
      <c r="B625" s="189">
        <f>SUM(C625+E625+H625+I625+J625)</f>
        <v>520</v>
      </c>
      <c r="C625" s="187">
        <f>SUM(D625)</f>
        <v>144</v>
      </c>
      <c r="D625" s="188">
        <v>144</v>
      </c>
      <c r="E625" s="202">
        <f t="shared" ref="E625:E626" si="165">SUM(F625+G625)</f>
        <v>178</v>
      </c>
      <c r="F625" s="188">
        <v>144</v>
      </c>
      <c r="G625" s="188">
        <v>34</v>
      </c>
      <c r="H625" s="188">
        <v>1</v>
      </c>
      <c r="I625" s="188">
        <v>0</v>
      </c>
      <c r="J625" s="188">
        <v>197</v>
      </c>
      <c r="K625" s="249"/>
    </row>
    <row r="626" spans="1:25" x14ac:dyDescent="0.25">
      <c r="A626" s="169" t="s">
        <v>429</v>
      </c>
      <c r="B626" s="194">
        <f>SUM(C626+E626+H626+I626+J626)</f>
        <v>1128</v>
      </c>
      <c r="C626" s="194">
        <f>SUM(D626)</f>
        <v>281</v>
      </c>
      <c r="D626" s="185">
        <f>SUM(D624:D625)</f>
        <v>281</v>
      </c>
      <c r="E626" s="200">
        <f t="shared" si="165"/>
        <v>394</v>
      </c>
      <c r="F626" s="185">
        <f t="shared" ref="F626:J626" si="166">SUM(F624:F625)</f>
        <v>316</v>
      </c>
      <c r="G626" s="185">
        <f t="shared" si="166"/>
        <v>78</v>
      </c>
      <c r="H626" s="185">
        <f t="shared" si="166"/>
        <v>1</v>
      </c>
      <c r="I626" s="185">
        <f t="shared" si="166"/>
        <v>0</v>
      </c>
      <c r="J626" s="185">
        <f t="shared" si="166"/>
        <v>452</v>
      </c>
    </row>
    <row r="627" spans="1:25" ht="2.25" customHeight="1" x14ac:dyDescent="0.25"/>
    <row r="628" spans="1:25" ht="88.5" customHeight="1" x14ac:dyDescent="0.25">
      <c r="A628" s="75" t="s">
        <v>674</v>
      </c>
      <c r="B628" s="73" t="s">
        <v>1</v>
      </c>
      <c r="C628" s="73" t="s">
        <v>675</v>
      </c>
      <c r="D628" s="73" t="s">
        <v>675</v>
      </c>
      <c r="E628" s="73" t="s">
        <v>900</v>
      </c>
      <c r="F628" s="73" t="s">
        <v>676</v>
      </c>
      <c r="G628" s="73" t="s">
        <v>676</v>
      </c>
      <c r="H628" s="73" t="s">
        <v>677</v>
      </c>
      <c r="I628" s="73" t="s">
        <v>899</v>
      </c>
      <c r="J628" s="73" t="s">
        <v>3</v>
      </c>
      <c r="K628" s="73" t="s">
        <v>141</v>
      </c>
      <c r="L628" s="73" t="s">
        <v>142</v>
      </c>
    </row>
    <row r="629" spans="1:25" x14ac:dyDescent="0.25">
      <c r="A629" s="76" t="s">
        <v>439</v>
      </c>
      <c r="B629" s="74"/>
      <c r="C629" s="96" t="s">
        <v>5</v>
      </c>
      <c r="D629" s="96" t="s">
        <v>6</v>
      </c>
      <c r="E629" s="96" t="s">
        <v>7</v>
      </c>
      <c r="F629" s="96" t="s">
        <v>5</v>
      </c>
      <c r="G629" s="96" t="s">
        <v>6</v>
      </c>
      <c r="H629" s="96" t="s">
        <v>5</v>
      </c>
      <c r="I629" s="96" t="s">
        <v>7</v>
      </c>
      <c r="J629" s="96" t="s">
        <v>11</v>
      </c>
      <c r="K629" s="96"/>
      <c r="L629" s="82"/>
    </row>
    <row r="630" spans="1:25" x14ac:dyDescent="0.25">
      <c r="A630" s="168" t="s">
        <v>49</v>
      </c>
      <c r="B630" s="194">
        <f>SUM(C630+F630+H630+J630+K630+L630)</f>
        <v>516</v>
      </c>
      <c r="C630" s="196">
        <f>SUM(D630+E630)</f>
        <v>213</v>
      </c>
      <c r="D630" s="193">
        <v>84</v>
      </c>
      <c r="E630" s="193">
        <v>129</v>
      </c>
      <c r="F630" s="202">
        <f>SUM(G630)</f>
        <v>88</v>
      </c>
      <c r="G630" s="193">
        <v>88</v>
      </c>
      <c r="H630" s="202">
        <f>SUM(I630)</f>
        <v>138</v>
      </c>
      <c r="I630" s="193">
        <v>138</v>
      </c>
      <c r="J630" s="193">
        <v>3</v>
      </c>
      <c r="K630" s="193">
        <v>2</v>
      </c>
      <c r="L630" s="193">
        <v>72</v>
      </c>
    </row>
    <row r="631" spans="1:25" x14ac:dyDescent="0.25">
      <c r="A631" s="169" t="s">
        <v>429</v>
      </c>
      <c r="B631" s="194">
        <f>SUM(C631+F631+H631+J631+K631+L631)</f>
        <v>516</v>
      </c>
      <c r="C631" s="194">
        <f>SUM(D631+E631)</f>
        <v>213</v>
      </c>
      <c r="D631" s="185">
        <f>SUM(D630)</f>
        <v>84</v>
      </c>
      <c r="E631" s="185">
        <f>SUM(E630)</f>
        <v>129</v>
      </c>
      <c r="F631" s="200">
        <f>SUM(G631)</f>
        <v>88</v>
      </c>
      <c r="G631" s="185">
        <f>SUM(G630)</f>
        <v>88</v>
      </c>
      <c r="H631" s="200">
        <f>SUM(I631)</f>
        <v>138</v>
      </c>
      <c r="I631" s="185">
        <f>SUM(I630)</f>
        <v>138</v>
      </c>
      <c r="J631" s="185">
        <f>SUM(J630)</f>
        <v>3</v>
      </c>
      <c r="K631" s="185">
        <f>SUM(K630)</f>
        <v>2</v>
      </c>
      <c r="L631" s="185">
        <f>SUM(L630)</f>
        <v>72</v>
      </c>
    </row>
    <row r="632" spans="1:25" ht="2.25" customHeight="1" x14ac:dyDescent="0.25"/>
    <row r="633" spans="1:25" x14ac:dyDescent="0.25">
      <c r="A633" s="83"/>
      <c r="B633" s="83"/>
      <c r="C633" s="84"/>
      <c r="D633" s="83"/>
      <c r="E633" s="83"/>
      <c r="F633" s="90"/>
      <c r="G633" s="90"/>
      <c r="H633" s="83"/>
      <c r="I633" s="103"/>
    </row>
    <row r="634" spans="1:25" ht="82.5" customHeight="1" x14ac:dyDescent="0.25">
      <c r="A634" s="98" t="s">
        <v>678</v>
      </c>
      <c r="B634" s="78" t="s">
        <v>1</v>
      </c>
      <c r="C634" s="78" t="s">
        <v>680</v>
      </c>
      <c r="D634" s="78" t="s">
        <v>901</v>
      </c>
      <c r="E634" s="78" t="s">
        <v>680</v>
      </c>
      <c r="F634" s="94" t="s">
        <v>3</v>
      </c>
      <c r="G634" s="94" t="s">
        <v>141</v>
      </c>
      <c r="H634" s="100" t="s">
        <v>142</v>
      </c>
      <c r="I634" s="103"/>
    </row>
    <row r="635" spans="1:25" x14ac:dyDescent="0.25">
      <c r="A635" s="76" t="s">
        <v>4</v>
      </c>
      <c r="B635" s="74"/>
      <c r="C635" s="96" t="s">
        <v>5</v>
      </c>
      <c r="D635" s="96" t="s">
        <v>7</v>
      </c>
      <c r="E635" s="96" t="s">
        <v>8</v>
      </c>
      <c r="F635" s="96" t="s">
        <v>11</v>
      </c>
      <c r="G635" s="96"/>
      <c r="H635" s="81"/>
    </row>
    <row r="636" spans="1:25" x14ac:dyDescent="0.25">
      <c r="A636" s="168" t="s">
        <v>137</v>
      </c>
      <c r="B636" s="189">
        <f>SUM(C636+F636+G636+H636)</f>
        <v>441</v>
      </c>
      <c r="C636" s="197">
        <f>SUM(D636+E636)</f>
        <v>366</v>
      </c>
      <c r="D636" s="188">
        <v>296</v>
      </c>
      <c r="E636" s="188">
        <v>70</v>
      </c>
      <c r="F636" s="188">
        <v>3</v>
      </c>
      <c r="G636" s="188">
        <v>0</v>
      </c>
      <c r="H636" s="188">
        <v>72</v>
      </c>
      <c r="J636" s="249"/>
      <c r="V636" s="137"/>
      <c r="W636" s="137"/>
      <c r="X636" s="137"/>
      <c r="Y636" s="137"/>
    </row>
    <row r="637" spans="1:25" x14ac:dyDescent="0.25">
      <c r="A637" s="168" t="s">
        <v>138</v>
      </c>
      <c r="B637" s="189">
        <f>SUM(C637+F637+G637+H637)</f>
        <v>356</v>
      </c>
      <c r="C637" s="197">
        <f>SUM(D637+E637)</f>
        <v>304</v>
      </c>
      <c r="D637" s="188">
        <v>252</v>
      </c>
      <c r="E637" s="188">
        <v>52</v>
      </c>
      <c r="F637" s="188">
        <v>2</v>
      </c>
      <c r="G637" s="188">
        <v>0</v>
      </c>
      <c r="H637" s="188">
        <v>50</v>
      </c>
      <c r="J637" s="249"/>
      <c r="V637" s="137"/>
      <c r="W637" s="137"/>
      <c r="X637" s="137"/>
      <c r="Y637" s="137"/>
    </row>
    <row r="638" spans="1:25" x14ac:dyDescent="0.25">
      <c r="A638" s="168" t="s">
        <v>139</v>
      </c>
      <c r="B638" s="189">
        <f>SUM(C638+F638+G638+H638)</f>
        <v>403</v>
      </c>
      <c r="C638" s="197">
        <f>SUM(D638+E638)</f>
        <v>332</v>
      </c>
      <c r="D638" s="188">
        <v>276</v>
      </c>
      <c r="E638" s="188">
        <v>56</v>
      </c>
      <c r="F638" s="188">
        <v>0</v>
      </c>
      <c r="G638" s="188">
        <v>0</v>
      </c>
      <c r="H638" s="188">
        <v>71</v>
      </c>
      <c r="J638" s="249"/>
    </row>
    <row r="639" spans="1:25" x14ac:dyDescent="0.25">
      <c r="A639" s="169" t="s">
        <v>429</v>
      </c>
      <c r="B639" s="194">
        <f>SUM(C639+F639+G639+H639)</f>
        <v>1200</v>
      </c>
      <c r="C639" s="199">
        <f>SUM(D639+E639)</f>
        <v>1002</v>
      </c>
      <c r="D639" s="185">
        <f>SUM(D636:D638)</f>
        <v>824</v>
      </c>
      <c r="E639" s="185">
        <f t="shared" ref="E639:H639" si="167">SUM(E636:E638)</f>
        <v>178</v>
      </c>
      <c r="F639" s="185">
        <f t="shared" si="167"/>
        <v>5</v>
      </c>
      <c r="G639" s="185">
        <f t="shared" si="167"/>
        <v>0</v>
      </c>
      <c r="H639" s="185">
        <f t="shared" si="167"/>
        <v>193</v>
      </c>
    </row>
    <row r="640" spans="1:25" ht="2.25" customHeight="1" x14ac:dyDescent="0.25"/>
    <row r="641" spans="1:33" ht="93.75" customHeight="1" x14ac:dyDescent="0.25">
      <c r="A641" s="75" t="s">
        <v>679</v>
      </c>
      <c r="B641" s="73" t="s">
        <v>1</v>
      </c>
      <c r="C641" s="73" t="s">
        <v>681</v>
      </c>
      <c r="D641" s="73" t="s">
        <v>902</v>
      </c>
      <c r="E641" s="73" t="s">
        <v>682</v>
      </c>
      <c r="F641" s="73" t="s">
        <v>903</v>
      </c>
      <c r="G641" s="73" t="s">
        <v>3</v>
      </c>
      <c r="H641" s="73" t="s">
        <v>141</v>
      </c>
      <c r="I641" s="73" t="s">
        <v>142</v>
      </c>
    </row>
    <row r="642" spans="1:33" x14ac:dyDescent="0.25">
      <c r="A642" s="76" t="s">
        <v>439</v>
      </c>
      <c r="B642" s="74"/>
      <c r="C642" s="96" t="s">
        <v>5</v>
      </c>
      <c r="D642" s="96" t="s">
        <v>7</v>
      </c>
      <c r="E642" s="96" t="s">
        <v>5</v>
      </c>
      <c r="F642" s="96" t="s">
        <v>7</v>
      </c>
      <c r="G642" s="96" t="s">
        <v>11</v>
      </c>
      <c r="H642" s="96"/>
      <c r="I642" s="82"/>
    </row>
    <row r="643" spans="1:33" x14ac:dyDescent="0.25">
      <c r="A643" s="168" t="s">
        <v>137</v>
      </c>
      <c r="B643" s="189">
        <f>SUM(C643+E643+G643+H643+I643)</f>
        <v>882</v>
      </c>
      <c r="C643" s="187">
        <f>SUM(D643)</f>
        <v>325</v>
      </c>
      <c r="D643" s="188">
        <v>325</v>
      </c>
      <c r="E643" s="202">
        <f>SUM(F643)</f>
        <v>297</v>
      </c>
      <c r="F643" s="188">
        <v>297</v>
      </c>
      <c r="G643" s="188">
        <v>9</v>
      </c>
      <c r="H643" s="188">
        <v>0</v>
      </c>
      <c r="I643" s="188">
        <v>251</v>
      </c>
      <c r="K643" s="249"/>
      <c r="V643" s="137"/>
      <c r="W643" s="137"/>
      <c r="X643" s="137"/>
      <c r="Y643" s="137"/>
      <c r="Z643" s="137"/>
      <c r="AA643" s="137"/>
      <c r="AB643" s="137"/>
      <c r="AC643" s="137"/>
      <c r="AD643" s="137"/>
      <c r="AE643" s="137"/>
      <c r="AF643" s="137"/>
      <c r="AG643" s="137"/>
    </row>
    <row r="644" spans="1:33" x14ac:dyDescent="0.25">
      <c r="A644" s="168" t="s">
        <v>138</v>
      </c>
      <c r="B644" s="189">
        <f>SUM(C644+E644+G644+H644+I644)</f>
        <v>712</v>
      </c>
      <c r="C644" s="187">
        <f>SUM(D644)</f>
        <v>267</v>
      </c>
      <c r="D644" s="188">
        <v>267</v>
      </c>
      <c r="E644" s="202">
        <f t="shared" ref="E644:E646" si="168">SUM(F644)</f>
        <v>243</v>
      </c>
      <c r="F644" s="188">
        <v>243</v>
      </c>
      <c r="G644" s="188">
        <v>4</v>
      </c>
      <c r="H644" s="188">
        <v>0</v>
      </c>
      <c r="I644" s="188">
        <v>198</v>
      </c>
      <c r="K644" s="249"/>
      <c r="V644" s="137"/>
      <c r="W644" s="137"/>
      <c r="X644" s="137"/>
      <c r="Y644" s="137"/>
      <c r="Z644" s="137"/>
      <c r="AA644" s="137"/>
      <c r="AB644" s="137"/>
      <c r="AC644" s="137"/>
      <c r="AD644" s="137"/>
      <c r="AE644" s="137"/>
      <c r="AF644" s="137"/>
      <c r="AG644" s="137"/>
    </row>
    <row r="645" spans="1:33" x14ac:dyDescent="0.25">
      <c r="A645" s="168" t="s">
        <v>139</v>
      </c>
      <c r="B645" s="189">
        <f>SUM(C645+E645+G645+H645+I645)</f>
        <v>806</v>
      </c>
      <c r="C645" s="187">
        <f>SUM(D645)</f>
        <v>284</v>
      </c>
      <c r="D645" s="188">
        <v>284</v>
      </c>
      <c r="E645" s="202">
        <f t="shared" si="168"/>
        <v>275</v>
      </c>
      <c r="F645" s="188">
        <v>275</v>
      </c>
      <c r="G645" s="188">
        <v>6</v>
      </c>
      <c r="H645" s="188">
        <v>0</v>
      </c>
      <c r="I645" s="188">
        <v>241</v>
      </c>
      <c r="K645" s="249"/>
      <c r="V645" s="137"/>
      <c r="W645" s="137"/>
      <c r="X645" s="137"/>
      <c r="Y645" s="137"/>
      <c r="Z645" s="137"/>
      <c r="AA645" s="137"/>
      <c r="AB645" s="137"/>
      <c r="AC645" s="137"/>
      <c r="AD645" s="137"/>
      <c r="AE645" s="137"/>
      <c r="AF645" s="137"/>
      <c r="AG645" s="137"/>
    </row>
    <row r="646" spans="1:33" x14ac:dyDescent="0.25">
      <c r="A646" s="169" t="s">
        <v>429</v>
      </c>
      <c r="B646" s="189">
        <f>SUM(C646+E646+G646+H646+I646)</f>
        <v>2400</v>
      </c>
      <c r="C646" s="194">
        <f>SUM(D646)</f>
        <v>876</v>
      </c>
      <c r="D646" s="185">
        <f>SUM(D643:D645)</f>
        <v>876</v>
      </c>
      <c r="E646" s="200">
        <f t="shared" si="168"/>
        <v>815</v>
      </c>
      <c r="F646" s="185">
        <f t="shared" ref="F646:I646" si="169">SUM(F643:F645)</f>
        <v>815</v>
      </c>
      <c r="G646" s="185">
        <f t="shared" si="169"/>
        <v>19</v>
      </c>
      <c r="H646" s="185">
        <f t="shared" si="169"/>
        <v>0</v>
      </c>
      <c r="I646" s="185">
        <f t="shared" si="169"/>
        <v>690</v>
      </c>
    </row>
  </sheetData>
  <pageMargins left="0.45" right="0.45" top="0.84375" bottom="0.5" header="0.3" footer="0.3"/>
  <pageSetup paperSize="5" orientation="portrait" r:id="rId1"/>
  <headerFooter>
    <oddHeader>&amp;C&amp;"-,Bold"&amp;16 2017 General Election
November 7, 2017</oddHeader>
  </headerFooter>
  <ignoredErrors>
    <ignoredError sqref="E391:L391 F397:G397 F425:J425 F454 K514 F514 E526 D549:G549 F569:F571 E582 D595:I595 E626 F631:H631 D478:E478 E13 E22:F22 D28:E28 E35 G41:L41 E52 E58 G63 F85:H85 D101:E101 D118:H118 D236:H236 F243 F263:M266 P263:P266 D286 C326:G326 F335:I335 D613:E613 D150 D312 D359 D64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6"/>
  <sheetViews>
    <sheetView view="pageLayout" zoomScaleNormal="100" workbookViewId="0">
      <selection activeCell="M27" sqref="M27"/>
    </sheetView>
  </sheetViews>
  <sheetFormatPr defaultRowHeight="15" x14ac:dyDescent="0.25"/>
  <cols>
    <col min="1" max="1" width="16.7109375" style="71" customWidth="1"/>
    <col min="2" max="15" width="5" style="71" customWidth="1"/>
    <col min="16" max="18" width="5" customWidth="1"/>
  </cols>
  <sheetData>
    <row r="2" spans="1:13" ht="81" customHeight="1" x14ac:dyDescent="0.25">
      <c r="A2" s="75" t="s">
        <v>947</v>
      </c>
      <c r="B2" s="73" t="s">
        <v>1</v>
      </c>
      <c r="C2" s="73" t="s">
        <v>686</v>
      </c>
      <c r="D2" s="73" t="s">
        <v>910</v>
      </c>
      <c r="E2" s="73" t="s">
        <v>3</v>
      </c>
      <c r="F2" s="73" t="s">
        <v>141</v>
      </c>
      <c r="G2" s="73" t="s">
        <v>142</v>
      </c>
      <c r="H2" s="104"/>
      <c r="I2" s="104"/>
      <c r="J2" s="104"/>
    </row>
    <row r="3" spans="1:13" x14ac:dyDescent="0.25">
      <c r="A3" s="76" t="s">
        <v>4</v>
      </c>
      <c r="B3" s="74"/>
      <c r="C3" s="74" t="s">
        <v>5</v>
      </c>
      <c r="D3" s="74" t="s">
        <v>7</v>
      </c>
      <c r="E3" s="74" t="s">
        <v>11</v>
      </c>
      <c r="F3" s="74"/>
      <c r="G3" s="74"/>
      <c r="H3" s="262"/>
      <c r="I3" s="262"/>
      <c r="J3" s="262"/>
      <c r="K3" s="262"/>
      <c r="L3" s="262"/>
      <c r="M3" s="262"/>
    </row>
    <row r="4" spans="1:13" x14ac:dyDescent="0.25">
      <c r="A4" s="168" t="s">
        <v>685</v>
      </c>
      <c r="B4" s="199">
        <f>SUM(C4+E4+F4+G4)</f>
        <v>112</v>
      </c>
      <c r="C4" s="197">
        <f>SUM(D4)</f>
        <v>97</v>
      </c>
      <c r="D4" s="188">
        <v>97</v>
      </c>
      <c r="E4" s="188">
        <v>1</v>
      </c>
      <c r="F4" s="188">
        <v>0</v>
      </c>
      <c r="G4" s="188">
        <v>14</v>
      </c>
      <c r="H4" s="249"/>
      <c r="I4" s="249"/>
      <c r="J4" s="249"/>
      <c r="K4" s="249"/>
      <c r="L4" s="249"/>
      <c r="M4" s="249"/>
    </row>
    <row r="5" spans="1:13" x14ac:dyDescent="0.25">
      <c r="A5" s="169" t="s">
        <v>683</v>
      </c>
      <c r="B5" s="199">
        <f>SUM(C5+E5+F5+G5)</f>
        <v>112</v>
      </c>
      <c r="C5" s="199">
        <f>SUM(D5)</f>
        <v>97</v>
      </c>
      <c r="D5" s="207">
        <f>SUM(D4)</f>
        <v>97</v>
      </c>
      <c r="E5" s="207">
        <f>SUM(E4)</f>
        <v>1</v>
      </c>
      <c r="F5" s="207">
        <f>SUM(F4)</f>
        <v>0</v>
      </c>
      <c r="G5" s="207">
        <f>SUM(G4)</f>
        <v>14</v>
      </c>
      <c r="H5" s="104"/>
      <c r="I5" s="104"/>
      <c r="J5" s="104"/>
    </row>
    <row r="6" spans="1:13" x14ac:dyDescent="0.25">
      <c r="B6" s="62"/>
      <c r="C6" s="62"/>
      <c r="D6" s="62"/>
      <c r="E6" s="62"/>
      <c r="F6" s="62"/>
      <c r="G6" s="62"/>
      <c r="H6" s="62"/>
      <c r="I6" s="62"/>
      <c r="J6" s="62"/>
    </row>
    <row r="7" spans="1:13" ht="81" customHeight="1" x14ac:dyDescent="0.25">
      <c r="A7" s="75" t="s">
        <v>948</v>
      </c>
      <c r="B7" s="73" t="s">
        <v>1</v>
      </c>
      <c r="C7" s="73" t="s">
        <v>687</v>
      </c>
      <c r="D7" s="73" t="s">
        <v>911</v>
      </c>
      <c r="E7" s="73" t="s">
        <v>688</v>
      </c>
      <c r="F7" s="73" t="s">
        <v>912</v>
      </c>
      <c r="G7" s="73" t="s">
        <v>3</v>
      </c>
      <c r="H7" s="73" t="s">
        <v>141</v>
      </c>
      <c r="I7" s="73" t="s">
        <v>142</v>
      </c>
    </row>
    <row r="8" spans="1:13" x14ac:dyDescent="0.25">
      <c r="A8" s="76" t="s">
        <v>439</v>
      </c>
      <c r="B8" s="74"/>
      <c r="C8" s="74" t="s">
        <v>5</v>
      </c>
      <c r="D8" s="74" t="s">
        <v>7</v>
      </c>
      <c r="E8" s="74" t="s">
        <v>5</v>
      </c>
      <c r="F8" s="74" t="s">
        <v>7</v>
      </c>
      <c r="G8" s="74" t="s">
        <v>11</v>
      </c>
      <c r="H8" s="74"/>
      <c r="I8" s="74"/>
    </row>
    <row r="9" spans="1:13" x14ac:dyDescent="0.25">
      <c r="A9" s="168" t="s">
        <v>685</v>
      </c>
      <c r="B9" s="199">
        <f>SUM(C9+E9+G9+H9+I9)</f>
        <v>224</v>
      </c>
      <c r="C9" s="214">
        <f>SUM(D9)</f>
        <v>93</v>
      </c>
      <c r="D9" s="193">
        <v>93</v>
      </c>
      <c r="E9" s="205">
        <f>SUM(F9)</f>
        <v>89</v>
      </c>
      <c r="F9" s="193">
        <v>89</v>
      </c>
      <c r="G9" s="193">
        <v>1</v>
      </c>
      <c r="H9" s="193">
        <v>0</v>
      </c>
      <c r="I9" s="193">
        <v>41</v>
      </c>
    </row>
    <row r="10" spans="1:13" x14ac:dyDescent="0.25">
      <c r="A10" s="169" t="s">
        <v>683</v>
      </c>
      <c r="B10" s="199">
        <f>SUM(C10+E10+G10+H10+I10)</f>
        <v>224</v>
      </c>
      <c r="C10" s="199">
        <f>SUM(D10)</f>
        <v>93</v>
      </c>
      <c r="D10" s="207">
        <f>SUM(D9)</f>
        <v>93</v>
      </c>
      <c r="E10" s="159">
        <f>SUM(F10)</f>
        <v>89</v>
      </c>
      <c r="F10" s="207">
        <f>SUM(F9)</f>
        <v>89</v>
      </c>
      <c r="G10" s="207">
        <f>SUM(G9)</f>
        <v>1</v>
      </c>
      <c r="H10" s="207">
        <f>SUM(H9)</f>
        <v>0</v>
      </c>
      <c r="I10" s="207">
        <f>SUM(I9)</f>
        <v>41</v>
      </c>
    </row>
    <row r="12" spans="1:13" ht="81" customHeight="1" x14ac:dyDescent="0.25">
      <c r="A12" s="75" t="s">
        <v>689</v>
      </c>
      <c r="B12" s="73" t="s">
        <v>1</v>
      </c>
      <c r="C12" s="73" t="s">
        <v>690</v>
      </c>
      <c r="D12" s="73" t="s">
        <v>690</v>
      </c>
      <c r="E12" s="73" t="s">
        <v>691</v>
      </c>
      <c r="F12" s="73" t="s">
        <v>913</v>
      </c>
      <c r="G12" s="73" t="s">
        <v>736</v>
      </c>
      <c r="H12" s="73" t="s">
        <v>914</v>
      </c>
      <c r="I12" s="73" t="s">
        <v>3</v>
      </c>
      <c r="J12" s="73" t="s">
        <v>141</v>
      </c>
      <c r="K12" s="73" t="s">
        <v>142</v>
      </c>
    </row>
    <row r="13" spans="1:13" x14ac:dyDescent="0.25">
      <c r="A13" s="76" t="s">
        <v>439</v>
      </c>
      <c r="B13" s="74"/>
      <c r="C13" s="74" t="s">
        <v>5</v>
      </c>
      <c r="D13" s="74" t="s">
        <v>6</v>
      </c>
      <c r="E13" s="74" t="s">
        <v>5</v>
      </c>
      <c r="F13" s="74" t="s">
        <v>7</v>
      </c>
      <c r="G13" s="74" t="s">
        <v>5</v>
      </c>
      <c r="H13" s="74" t="s">
        <v>7</v>
      </c>
      <c r="I13" s="74" t="s">
        <v>11</v>
      </c>
      <c r="J13" s="74"/>
      <c r="K13" s="74"/>
    </row>
    <row r="14" spans="1:13" x14ac:dyDescent="0.25">
      <c r="A14" s="168" t="s">
        <v>61</v>
      </c>
      <c r="B14" s="199">
        <f>SUM(C14+E14+G14+I14+J14+K14)</f>
        <v>620</v>
      </c>
      <c r="C14" s="197">
        <f>SUM(D14)</f>
        <v>158</v>
      </c>
      <c r="D14" s="188">
        <v>158</v>
      </c>
      <c r="E14" s="128">
        <f>SUM(F14)</f>
        <v>168</v>
      </c>
      <c r="F14" s="188">
        <v>168</v>
      </c>
      <c r="G14" s="176">
        <f>SUM(H14)</f>
        <v>188</v>
      </c>
      <c r="H14" s="188">
        <v>188</v>
      </c>
      <c r="I14" s="188">
        <v>1</v>
      </c>
      <c r="J14" s="188">
        <v>0</v>
      </c>
      <c r="K14" s="188">
        <v>105</v>
      </c>
    </row>
    <row r="15" spans="1:13" x14ac:dyDescent="0.25">
      <c r="A15" s="169" t="s">
        <v>683</v>
      </c>
      <c r="B15" s="199">
        <f>SUM(C15+E15+G15+I15+J15+K15)</f>
        <v>620</v>
      </c>
      <c r="C15" s="199">
        <f>SUM(D15)</f>
        <v>158</v>
      </c>
      <c r="D15" s="207">
        <f>SUM(D14)</f>
        <v>158</v>
      </c>
      <c r="E15" s="159">
        <f>SUM(F15)</f>
        <v>168</v>
      </c>
      <c r="F15" s="207">
        <f>SUM(F14)</f>
        <v>168</v>
      </c>
      <c r="G15" s="177">
        <f>SUM(H15)</f>
        <v>188</v>
      </c>
      <c r="H15" s="207">
        <f>SUM(H14)</f>
        <v>188</v>
      </c>
      <c r="I15" s="207">
        <f>SUM(I14)</f>
        <v>1</v>
      </c>
      <c r="J15" s="207">
        <f>SUM(J14)</f>
        <v>0</v>
      </c>
      <c r="K15" s="207">
        <f>SUM(K14)</f>
        <v>105</v>
      </c>
    </row>
    <row r="17" spans="1:12" ht="81" customHeight="1" x14ac:dyDescent="0.25">
      <c r="A17" s="75" t="s">
        <v>949</v>
      </c>
      <c r="B17" s="73" t="s">
        <v>1</v>
      </c>
      <c r="C17" s="73" t="s">
        <v>909</v>
      </c>
      <c r="D17" s="73" t="s">
        <v>915</v>
      </c>
      <c r="E17" s="73" t="s">
        <v>909</v>
      </c>
      <c r="F17" s="73" t="s">
        <v>692</v>
      </c>
      <c r="G17" s="73" t="s">
        <v>692</v>
      </c>
      <c r="H17" s="73" t="s">
        <v>3</v>
      </c>
      <c r="I17" s="73" t="s">
        <v>141</v>
      </c>
      <c r="J17" s="73" t="s">
        <v>142</v>
      </c>
      <c r="K17" s="104"/>
      <c r="L17" s="104"/>
    </row>
    <row r="18" spans="1:12" x14ac:dyDescent="0.25">
      <c r="A18" s="76" t="s">
        <v>4</v>
      </c>
      <c r="B18" s="74"/>
      <c r="C18" s="74" t="s">
        <v>5</v>
      </c>
      <c r="D18" s="74" t="s">
        <v>6</v>
      </c>
      <c r="E18" s="74" t="s">
        <v>7</v>
      </c>
      <c r="F18" s="74" t="s">
        <v>5</v>
      </c>
      <c r="G18" s="74" t="s">
        <v>8</v>
      </c>
      <c r="H18" s="74" t="s">
        <v>11</v>
      </c>
      <c r="I18" s="74"/>
      <c r="J18" s="74"/>
      <c r="K18" s="104"/>
      <c r="L18" s="104"/>
    </row>
    <row r="19" spans="1:12" x14ac:dyDescent="0.25">
      <c r="A19" s="168" t="s">
        <v>104</v>
      </c>
      <c r="B19" s="211">
        <f>SUM(C19+F19+H19+I19+J19)</f>
        <v>302</v>
      </c>
      <c r="C19" s="197">
        <f>SUM(D19+E19)</f>
        <v>235</v>
      </c>
      <c r="D19" s="193">
        <v>145</v>
      </c>
      <c r="E19" s="193">
        <v>90</v>
      </c>
      <c r="F19" s="205">
        <f>SUM(G19)</f>
        <v>64</v>
      </c>
      <c r="G19" s="193">
        <v>64</v>
      </c>
      <c r="H19" s="193">
        <v>0</v>
      </c>
      <c r="I19" s="193">
        <v>0</v>
      </c>
      <c r="J19" s="193">
        <v>3</v>
      </c>
      <c r="K19" s="104"/>
      <c r="L19" s="104"/>
    </row>
    <row r="20" spans="1:12" x14ac:dyDescent="0.25">
      <c r="A20" s="169" t="s">
        <v>683</v>
      </c>
      <c r="B20" s="199">
        <f>SUM(C20+F20+H20+I20+J20)</f>
        <v>302</v>
      </c>
      <c r="C20" s="199">
        <f>SUM(D20+E20)</f>
        <v>235</v>
      </c>
      <c r="D20" s="207">
        <f>SUM(D19)</f>
        <v>145</v>
      </c>
      <c r="E20" s="207">
        <f>SUM(E19)</f>
        <v>90</v>
      </c>
      <c r="F20" s="159">
        <f>SUM(G20)</f>
        <v>64</v>
      </c>
      <c r="G20" s="207">
        <f>SUM(G19)</f>
        <v>64</v>
      </c>
      <c r="H20" s="207">
        <f>SUM(H19)</f>
        <v>0</v>
      </c>
      <c r="I20" s="207">
        <f>SUM(I19)</f>
        <v>0</v>
      </c>
      <c r="J20" s="207">
        <f>SUM(J19)</f>
        <v>3</v>
      </c>
      <c r="K20" s="104"/>
      <c r="L20" s="104"/>
    </row>
    <row r="21" spans="1:12" x14ac:dyDescent="0.25">
      <c r="B21" s="62"/>
      <c r="C21" s="62"/>
      <c r="D21" s="62"/>
      <c r="E21" s="62"/>
      <c r="F21" s="62"/>
      <c r="G21" s="62"/>
      <c r="H21" s="62"/>
      <c r="I21" s="62"/>
    </row>
    <row r="22" spans="1:12" ht="81" customHeight="1" x14ac:dyDescent="0.25">
      <c r="A22" s="75" t="s">
        <v>950</v>
      </c>
      <c r="B22" s="73" t="s">
        <v>1</v>
      </c>
      <c r="C22" s="73" t="s">
        <v>684</v>
      </c>
      <c r="D22" s="73" t="s">
        <v>916</v>
      </c>
      <c r="E22" s="73" t="s">
        <v>684</v>
      </c>
      <c r="F22" s="73" t="s">
        <v>693</v>
      </c>
      <c r="G22" s="73" t="s">
        <v>917</v>
      </c>
      <c r="H22" s="73" t="s">
        <v>693</v>
      </c>
      <c r="I22" s="73" t="s">
        <v>3</v>
      </c>
      <c r="J22" s="73" t="s">
        <v>141</v>
      </c>
      <c r="K22" s="73" t="s">
        <v>142</v>
      </c>
    </row>
    <row r="23" spans="1:12" x14ac:dyDescent="0.25">
      <c r="A23" s="76" t="s">
        <v>439</v>
      </c>
      <c r="B23" s="74"/>
      <c r="C23" s="74" t="s">
        <v>5</v>
      </c>
      <c r="D23" s="74" t="s">
        <v>6</v>
      </c>
      <c r="E23" s="74" t="s">
        <v>7</v>
      </c>
      <c r="F23" s="74" t="s">
        <v>5</v>
      </c>
      <c r="G23" s="74" t="s">
        <v>6</v>
      </c>
      <c r="H23" s="74" t="s">
        <v>7</v>
      </c>
      <c r="I23" s="74" t="s">
        <v>11</v>
      </c>
      <c r="J23" s="74"/>
      <c r="K23" s="74"/>
    </row>
    <row r="24" spans="1:12" x14ac:dyDescent="0.25">
      <c r="A24" s="168" t="s">
        <v>104</v>
      </c>
      <c r="B24" s="199">
        <f>SUM(C24+F24+I24+J24+K24)</f>
        <v>604</v>
      </c>
      <c r="C24" s="197">
        <f>SUM(D24+E24)</f>
        <v>266</v>
      </c>
      <c r="D24" s="193">
        <v>151</v>
      </c>
      <c r="E24" s="193">
        <v>115</v>
      </c>
      <c r="F24" s="216">
        <f>SUM(G24+H24)</f>
        <v>242</v>
      </c>
      <c r="G24" s="193">
        <v>136</v>
      </c>
      <c r="H24" s="193">
        <v>106</v>
      </c>
      <c r="I24" s="193">
        <v>4</v>
      </c>
      <c r="J24" s="193">
        <v>0</v>
      </c>
      <c r="K24" s="193">
        <v>92</v>
      </c>
    </row>
    <row r="25" spans="1:12" x14ac:dyDescent="0.25">
      <c r="A25" s="169" t="s">
        <v>683</v>
      </c>
      <c r="B25" s="199">
        <f>SUM(C25+F25+I25+J25+K25)</f>
        <v>604</v>
      </c>
      <c r="C25" s="199">
        <f>SUM(D25+E25)</f>
        <v>266</v>
      </c>
      <c r="D25" s="207">
        <f>SUM(D24)</f>
        <v>151</v>
      </c>
      <c r="E25" s="207">
        <f>SUM(E24)</f>
        <v>115</v>
      </c>
      <c r="F25" s="177">
        <f>SUM(G25+H25)</f>
        <v>242</v>
      </c>
      <c r="G25" s="207">
        <f>SUM(G24)</f>
        <v>136</v>
      </c>
      <c r="H25" s="207">
        <f>SUM(H24)</f>
        <v>106</v>
      </c>
      <c r="I25" s="207">
        <f>SUM(I24)</f>
        <v>4</v>
      </c>
      <c r="J25" s="207">
        <f>SUM(J24)</f>
        <v>0</v>
      </c>
      <c r="K25" s="207">
        <f>SUM(K24)</f>
        <v>92</v>
      </c>
    </row>
    <row r="27" spans="1:12" ht="93.75" customHeight="1" x14ac:dyDescent="0.25">
      <c r="A27" s="75" t="s">
        <v>951</v>
      </c>
      <c r="B27" s="73" t="s">
        <v>1</v>
      </c>
      <c r="C27" s="73" t="s">
        <v>694</v>
      </c>
      <c r="D27" s="73" t="s">
        <v>918</v>
      </c>
      <c r="E27" s="73" t="s">
        <v>695</v>
      </c>
      <c r="F27" s="73" t="s">
        <v>919</v>
      </c>
      <c r="G27" s="73" t="s">
        <v>3</v>
      </c>
      <c r="H27" s="73" t="s">
        <v>141</v>
      </c>
      <c r="I27" s="73" t="s">
        <v>142</v>
      </c>
    </row>
    <row r="28" spans="1:12" x14ac:dyDescent="0.25">
      <c r="A28" s="76" t="s">
        <v>439</v>
      </c>
      <c r="B28" s="74"/>
      <c r="C28" s="74" t="s">
        <v>5</v>
      </c>
      <c r="D28" s="74" t="s">
        <v>6</v>
      </c>
      <c r="E28" s="74" t="s">
        <v>5</v>
      </c>
      <c r="F28" s="74" t="s">
        <v>7</v>
      </c>
      <c r="G28" s="74" t="s">
        <v>11</v>
      </c>
      <c r="H28" s="74"/>
      <c r="I28" s="74"/>
    </row>
    <row r="29" spans="1:12" x14ac:dyDescent="0.25">
      <c r="A29" s="168" t="s">
        <v>108</v>
      </c>
      <c r="B29" s="199">
        <f>SUM(C29+E29+G29+H29+I29)</f>
        <v>498</v>
      </c>
      <c r="C29" s="197">
        <f>SUM(D29)</f>
        <v>143</v>
      </c>
      <c r="D29" s="188">
        <v>143</v>
      </c>
      <c r="E29" s="128">
        <f>SUM(F29)</f>
        <v>172</v>
      </c>
      <c r="F29" s="188">
        <v>172</v>
      </c>
      <c r="G29" s="188">
        <v>0</v>
      </c>
      <c r="H29" s="188">
        <v>0</v>
      </c>
      <c r="I29" s="188">
        <v>183</v>
      </c>
    </row>
    <row r="30" spans="1:12" x14ac:dyDescent="0.25">
      <c r="A30" s="168" t="s">
        <v>110</v>
      </c>
      <c r="B30" s="199">
        <f t="shared" ref="B30:B31" si="0">SUM(C30+E30+G30+H30+I30)</f>
        <v>350</v>
      </c>
      <c r="C30" s="197">
        <f t="shared" ref="C30:C31" si="1">SUM(D30)</f>
        <v>77</v>
      </c>
      <c r="D30" s="188">
        <v>77</v>
      </c>
      <c r="E30" s="128">
        <f t="shared" ref="E30:E31" si="2">SUM(F30)</f>
        <v>123</v>
      </c>
      <c r="F30" s="188">
        <v>123</v>
      </c>
      <c r="G30" s="188">
        <v>0</v>
      </c>
      <c r="H30" s="188">
        <v>0</v>
      </c>
      <c r="I30" s="188">
        <v>150</v>
      </c>
    </row>
    <row r="31" spans="1:12" x14ac:dyDescent="0.25">
      <c r="A31" s="169" t="s">
        <v>683</v>
      </c>
      <c r="B31" s="199">
        <f t="shared" si="0"/>
        <v>848</v>
      </c>
      <c r="C31" s="199">
        <f t="shared" si="1"/>
        <v>220</v>
      </c>
      <c r="D31" s="207">
        <f>SUM(D29:D30)</f>
        <v>220</v>
      </c>
      <c r="E31" s="159">
        <f t="shared" si="2"/>
        <v>295</v>
      </c>
      <c r="F31" s="207">
        <f>SUM(F29:F30)</f>
        <v>295</v>
      </c>
      <c r="G31" s="207">
        <f>SUM(G29:G30)</f>
        <v>0</v>
      </c>
      <c r="H31" s="207">
        <f>SUM(H29:H30)</f>
        <v>0</v>
      </c>
      <c r="I31" s="207">
        <f>SUM(I29:I30)</f>
        <v>333</v>
      </c>
    </row>
    <row r="35" spans="1:15" ht="81" customHeight="1" x14ac:dyDescent="0.25">
      <c r="A35" s="75" t="s">
        <v>697</v>
      </c>
      <c r="B35" s="73" t="s">
        <v>1</v>
      </c>
      <c r="C35" s="73" t="s">
        <v>696</v>
      </c>
      <c r="D35" s="73" t="s">
        <v>920</v>
      </c>
      <c r="E35" s="73" t="s">
        <v>696</v>
      </c>
      <c r="F35" s="73" t="s">
        <v>3</v>
      </c>
      <c r="G35" s="73" t="s">
        <v>751</v>
      </c>
      <c r="H35" s="73" t="s">
        <v>141</v>
      </c>
      <c r="I35" s="73" t="s">
        <v>142</v>
      </c>
    </row>
    <row r="36" spans="1:15" x14ac:dyDescent="0.25">
      <c r="A36" s="76" t="s">
        <v>4</v>
      </c>
      <c r="B36" s="74"/>
      <c r="C36" s="74" t="s">
        <v>5</v>
      </c>
      <c r="D36" s="74" t="s">
        <v>6</v>
      </c>
      <c r="E36" s="74" t="s">
        <v>7</v>
      </c>
      <c r="F36" s="74" t="s">
        <v>11</v>
      </c>
      <c r="G36" s="74" t="s">
        <v>11</v>
      </c>
      <c r="H36" s="74"/>
      <c r="I36" s="74"/>
    </row>
    <row r="37" spans="1:15" x14ac:dyDescent="0.25">
      <c r="A37" s="213" t="s">
        <v>33</v>
      </c>
      <c r="B37" s="199">
        <f>SUM(C37+F37+G37+H37+I37)</f>
        <v>538</v>
      </c>
      <c r="C37" s="212">
        <f>SUM(D37+E37)</f>
        <v>458</v>
      </c>
      <c r="D37" s="188">
        <v>221</v>
      </c>
      <c r="E37" s="188">
        <v>237</v>
      </c>
      <c r="F37" s="188">
        <v>2</v>
      </c>
      <c r="G37" s="188">
        <v>1</v>
      </c>
      <c r="H37" s="188">
        <v>0</v>
      </c>
      <c r="I37" s="188">
        <v>77</v>
      </c>
    </row>
    <row r="38" spans="1:15" x14ac:dyDescent="0.25">
      <c r="A38" s="213" t="s">
        <v>34</v>
      </c>
      <c r="B38" s="199">
        <f t="shared" ref="B38:B41" si="3">SUM(C38+F38+G38+H38+I38)</f>
        <v>350</v>
      </c>
      <c r="C38" s="212">
        <f t="shared" ref="C38:C42" si="4">SUM(D38+E38)</f>
        <v>291</v>
      </c>
      <c r="D38" s="188">
        <v>186</v>
      </c>
      <c r="E38" s="188">
        <v>105</v>
      </c>
      <c r="F38" s="188">
        <v>0</v>
      </c>
      <c r="G38" s="188">
        <v>0</v>
      </c>
      <c r="H38" s="188">
        <v>0</v>
      </c>
      <c r="I38" s="188">
        <v>59</v>
      </c>
    </row>
    <row r="39" spans="1:15" x14ac:dyDescent="0.25">
      <c r="A39" s="213" t="s">
        <v>35</v>
      </c>
      <c r="B39" s="199">
        <f t="shared" si="3"/>
        <v>459</v>
      </c>
      <c r="C39" s="212">
        <f t="shared" si="4"/>
        <v>380</v>
      </c>
      <c r="D39" s="188">
        <v>202</v>
      </c>
      <c r="E39" s="188">
        <v>178</v>
      </c>
      <c r="F39" s="188">
        <v>2</v>
      </c>
      <c r="G39" s="188">
        <v>3</v>
      </c>
      <c r="H39" s="188">
        <v>0</v>
      </c>
      <c r="I39" s="188">
        <v>74</v>
      </c>
    </row>
    <row r="40" spans="1:15" x14ac:dyDescent="0.25">
      <c r="A40" s="213" t="s">
        <v>40</v>
      </c>
      <c r="B40" s="199">
        <f t="shared" si="3"/>
        <v>558</v>
      </c>
      <c r="C40" s="212">
        <f t="shared" si="4"/>
        <v>482</v>
      </c>
      <c r="D40" s="188">
        <v>302</v>
      </c>
      <c r="E40" s="188">
        <v>180</v>
      </c>
      <c r="F40" s="188">
        <v>2</v>
      </c>
      <c r="G40" s="188">
        <v>1</v>
      </c>
      <c r="H40" s="188">
        <v>0</v>
      </c>
      <c r="I40" s="188">
        <v>73</v>
      </c>
    </row>
    <row r="41" spans="1:15" x14ac:dyDescent="0.25">
      <c r="A41" s="213" t="s">
        <v>41</v>
      </c>
      <c r="B41" s="199">
        <f t="shared" si="3"/>
        <v>396</v>
      </c>
      <c r="C41" s="212">
        <f t="shared" si="4"/>
        <v>333</v>
      </c>
      <c r="D41" s="188">
        <v>208</v>
      </c>
      <c r="E41" s="188">
        <v>125</v>
      </c>
      <c r="F41" s="188">
        <v>2</v>
      </c>
      <c r="G41" s="188">
        <v>7</v>
      </c>
      <c r="H41" s="188">
        <v>0</v>
      </c>
      <c r="I41" s="188">
        <v>54</v>
      </c>
    </row>
    <row r="42" spans="1:15" x14ac:dyDescent="0.25">
      <c r="A42" s="169" t="s">
        <v>683</v>
      </c>
      <c r="B42" s="199">
        <f>SUM(C42+F42+G42+H42+I42)</f>
        <v>2301</v>
      </c>
      <c r="C42" s="199">
        <f t="shared" si="4"/>
        <v>1944</v>
      </c>
      <c r="D42" s="207">
        <f t="shared" ref="D42:I42" si="5">SUM(D37:D41)</f>
        <v>1119</v>
      </c>
      <c r="E42" s="207">
        <f t="shared" si="5"/>
        <v>825</v>
      </c>
      <c r="F42" s="207">
        <f t="shared" si="5"/>
        <v>8</v>
      </c>
      <c r="G42" s="207">
        <f t="shared" si="5"/>
        <v>12</v>
      </c>
      <c r="H42" s="207">
        <f t="shared" si="5"/>
        <v>0</v>
      </c>
      <c r="I42" s="207">
        <f t="shared" si="5"/>
        <v>337</v>
      </c>
    </row>
    <row r="44" spans="1:15" ht="85.5" customHeight="1" x14ac:dyDescent="0.25">
      <c r="A44" s="75" t="s">
        <v>698</v>
      </c>
      <c r="B44" s="73" t="s">
        <v>1</v>
      </c>
      <c r="C44" s="73" t="s">
        <v>699</v>
      </c>
      <c r="D44" s="73" t="s">
        <v>699</v>
      </c>
      <c r="E44" s="73" t="s">
        <v>699</v>
      </c>
      <c r="F44" s="73" t="s">
        <v>700</v>
      </c>
      <c r="G44" s="73" t="s">
        <v>700</v>
      </c>
      <c r="H44" s="73" t="s">
        <v>700</v>
      </c>
      <c r="I44" s="73" t="s">
        <v>701</v>
      </c>
      <c r="J44" s="73" t="s">
        <v>921</v>
      </c>
      <c r="K44" s="73" t="s">
        <v>702</v>
      </c>
      <c r="L44" s="73" t="s">
        <v>922</v>
      </c>
      <c r="M44" s="73" t="s">
        <v>3</v>
      </c>
      <c r="N44" s="73" t="s">
        <v>141</v>
      </c>
      <c r="O44" s="73" t="s">
        <v>142</v>
      </c>
    </row>
    <row r="45" spans="1:15" x14ac:dyDescent="0.25">
      <c r="A45" s="76" t="s">
        <v>439</v>
      </c>
      <c r="B45" s="74"/>
      <c r="C45" s="74" t="s">
        <v>5</v>
      </c>
      <c r="D45" s="74" t="s">
        <v>6</v>
      </c>
      <c r="E45" s="74" t="s">
        <v>737</v>
      </c>
      <c r="F45" s="74" t="s">
        <v>5</v>
      </c>
      <c r="G45" s="74" t="s">
        <v>6</v>
      </c>
      <c r="H45" s="74" t="s">
        <v>737</v>
      </c>
      <c r="I45" s="74" t="s">
        <v>5</v>
      </c>
      <c r="J45" s="74" t="s">
        <v>7</v>
      </c>
      <c r="K45" s="74" t="s">
        <v>5</v>
      </c>
      <c r="L45" s="74" t="s">
        <v>7</v>
      </c>
      <c r="M45" s="74" t="s">
        <v>11</v>
      </c>
      <c r="N45" s="74"/>
      <c r="O45" s="74"/>
    </row>
    <row r="46" spans="1:15" ht="13.5" customHeight="1" x14ac:dyDescent="0.25">
      <c r="A46" s="213" t="s">
        <v>33</v>
      </c>
      <c r="B46" s="199">
        <f>SUM(C46+F46+I46+K46+M46+N46+O46)</f>
        <v>1076</v>
      </c>
      <c r="C46" s="212">
        <f>SUM(D46+E46)</f>
        <v>222</v>
      </c>
      <c r="D46" s="193">
        <v>216</v>
      </c>
      <c r="E46" s="193">
        <v>6</v>
      </c>
      <c r="F46" s="205">
        <f>SUM(G46+H46)</f>
        <v>135</v>
      </c>
      <c r="G46" s="193">
        <v>133</v>
      </c>
      <c r="H46" s="193">
        <v>2</v>
      </c>
      <c r="I46" s="205">
        <f>SUM(J46)</f>
        <v>326</v>
      </c>
      <c r="J46" s="193">
        <v>326</v>
      </c>
      <c r="K46" s="205">
        <f>SUM(L46)</f>
        <v>318</v>
      </c>
      <c r="L46" s="193">
        <v>318</v>
      </c>
      <c r="M46" s="193">
        <v>1</v>
      </c>
      <c r="N46" s="193">
        <v>0</v>
      </c>
      <c r="O46" s="193">
        <v>74</v>
      </c>
    </row>
    <row r="47" spans="1:15" x14ac:dyDescent="0.25">
      <c r="A47" s="213" t="s">
        <v>34</v>
      </c>
      <c r="B47" s="199">
        <f t="shared" ref="B47:B51" si="6">SUM(C47+F47+I47+K47+M47+N47+O47)</f>
        <v>700</v>
      </c>
      <c r="C47" s="212">
        <f t="shared" ref="C47:C51" si="7">SUM(D47+E47)</f>
        <v>190</v>
      </c>
      <c r="D47" s="193">
        <v>187</v>
      </c>
      <c r="E47" s="193">
        <v>3</v>
      </c>
      <c r="F47" s="205">
        <f t="shared" ref="F47:F51" si="8">SUM(G47+H47)</f>
        <v>133</v>
      </c>
      <c r="G47" s="193">
        <v>132</v>
      </c>
      <c r="H47" s="193">
        <v>1</v>
      </c>
      <c r="I47" s="205">
        <f t="shared" ref="I47:I51" si="9">SUM(J47)</f>
        <v>158</v>
      </c>
      <c r="J47" s="193">
        <v>158</v>
      </c>
      <c r="K47" s="205">
        <f t="shared" ref="K47:K51" si="10">SUM(L47)</f>
        <v>150</v>
      </c>
      <c r="L47" s="193">
        <v>150</v>
      </c>
      <c r="M47" s="193">
        <v>0</v>
      </c>
      <c r="N47" s="193">
        <v>0</v>
      </c>
      <c r="O47" s="193">
        <v>69</v>
      </c>
    </row>
    <row r="48" spans="1:15" x14ac:dyDescent="0.25">
      <c r="A48" s="213" t="s">
        <v>35</v>
      </c>
      <c r="B48" s="199">
        <f t="shared" si="6"/>
        <v>918</v>
      </c>
      <c r="C48" s="212">
        <f t="shared" si="7"/>
        <v>193</v>
      </c>
      <c r="D48" s="193">
        <v>187</v>
      </c>
      <c r="E48" s="193">
        <v>6</v>
      </c>
      <c r="F48" s="205">
        <f t="shared" si="8"/>
        <v>125</v>
      </c>
      <c r="G48" s="193">
        <v>120</v>
      </c>
      <c r="H48" s="193">
        <v>5</v>
      </c>
      <c r="I48" s="205">
        <f t="shared" si="9"/>
        <v>266</v>
      </c>
      <c r="J48" s="193">
        <v>266</v>
      </c>
      <c r="K48" s="205">
        <f t="shared" si="10"/>
        <v>279</v>
      </c>
      <c r="L48" s="193">
        <v>279</v>
      </c>
      <c r="M48" s="193">
        <v>1</v>
      </c>
      <c r="N48" s="193">
        <v>0</v>
      </c>
      <c r="O48" s="193">
        <v>54</v>
      </c>
    </row>
    <row r="49" spans="1:15" x14ac:dyDescent="0.25">
      <c r="A49" s="213" t="s">
        <v>40</v>
      </c>
      <c r="B49" s="199">
        <f t="shared" si="6"/>
        <v>1116</v>
      </c>
      <c r="C49" s="212">
        <f t="shared" si="7"/>
        <v>271</v>
      </c>
      <c r="D49" s="193">
        <v>268</v>
      </c>
      <c r="E49" s="193">
        <v>3</v>
      </c>
      <c r="F49" s="205">
        <f t="shared" si="8"/>
        <v>200</v>
      </c>
      <c r="G49" s="193">
        <v>196</v>
      </c>
      <c r="H49" s="193">
        <v>4</v>
      </c>
      <c r="I49" s="205">
        <f t="shared" si="9"/>
        <v>272</v>
      </c>
      <c r="J49" s="193">
        <v>272</v>
      </c>
      <c r="K49" s="205">
        <f t="shared" si="10"/>
        <v>279</v>
      </c>
      <c r="L49" s="193">
        <v>279</v>
      </c>
      <c r="M49" s="193">
        <v>0</v>
      </c>
      <c r="N49" s="193">
        <v>2</v>
      </c>
      <c r="O49" s="193">
        <v>92</v>
      </c>
    </row>
    <row r="50" spans="1:15" x14ac:dyDescent="0.25">
      <c r="A50" s="213" t="s">
        <v>41</v>
      </c>
      <c r="B50" s="199">
        <f t="shared" si="6"/>
        <v>792</v>
      </c>
      <c r="C50" s="212">
        <f t="shared" si="7"/>
        <v>206</v>
      </c>
      <c r="D50" s="193">
        <v>202</v>
      </c>
      <c r="E50" s="193">
        <v>4</v>
      </c>
      <c r="F50" s="205">
        <f t="shared" si="8"/>
        <v>146</v>
      </c>
      <c r="G50" s="193">
        <v>144</v>
      </c>
      <c r="H50" s="193">
        <v>2</v>
      </c>
      <c r="I50" s="205">
        <f t="shared" si="9"/>
        <v>195</v>
      </c>
      <c r="J50" s="193">
        <v>195</v>
      </c>
      <c r="K50" s="205">
        <f t="shared" si="10"/>
        <v>193</v>
      </c>
      <c r="L50" s="193">
        <v>193</v>
      </c>
      <c r="M50" s="193">
        <v>0</v>
      </c>
      <c r="N50" s="193">
        <v>0</v>
      </c>
      <c r="O50" s="193">
        <v>52</v>
      </c>
    </row>
    <row r="51" spans="1:15" x14ac:dyDescent="0.25">
      <c r="A51" s="169" t="s">
        <v>683</v>
      </c>
      <c r="B51" s="199">
        <f t="shared" si="6"/>
        <v>4602</v>
      </c>
      <c r="C51" s="199">
        <f t="shared" si="7"/>
        <v>1082</v>
      </c>
      <c r="D51" s="207">
        <f>SUM(D46:D50)</f>
        <v>1060</v>
      </c>
      <c r="E51" s="207">
        <f>SUM(E46:E50)</f>
        <v>22</v>
      </c>
      <c r="F51" s="159">
        <f t="shared" si="8"/>
        <v>739</v>
      </c>
      <c r="G51" s="207">
        <f>SUM(G46:G50)</f>
        <v>725</v>
      </c>
      <c r="H51" s="207">
        <f>SUM(H46:H50)</f>
        <v>14</v>
      </c>
      <c r="I51" s="159">
        <f t="shared" si="9"/>
        <v>1217</v>
      </c>
      <c r="J51" s="207">
        <f>SUM(J46:J50)</f>
        <v>1217</v>
      </c>
      <c r="K51" s="159">
        <f t="shared" si="10"/>
        <v>1219</v>
      </c>
      <c r="L51" s="207">
        <f>SUM(L46:L50)</f>
        <v>1219</v>
      </c>
      <c r="M51" s="207">
        <f>SUM(M46:M50)</f>
        <v>2</v>
      </c>
      <c r="N51" s="207">
        <f>SUM(N46:N50)</f>
        <v>2</v>
      </c>
      <c r="O51" s="207">
        <f>SUM(O46:O50)</f>
        <v>341</v>
      </c>
    </row>
    <row r="52" spans="1:15" x14ac:dyDescent="0.25">
      <c r="O52" s="263"/>
    </row>
    <row r="53" spans="1:15" ht="85.5" customHeight="1" x14ac:dyDescent="0.25">
      <c r="A53" s="75" t="s">
        <v>703</v>
      </c>
      <c r="B53" s="73" t="s">
        <v>1</v>
      </c>
      <c r="C53" s="73" t="s">
        <v>704</v>
      </c>
      <c r="D53" s="73" t="s">
        <v>923</v>
      </c>
      <c r="E53" s="73" t="s">
        <v>705</v>
      </c>
      <c r="F53" s="73" t="s">
        <v>705</v>
      </c>
      <c r="G53" s="73" t="s">
        <v>706</v>
      </c>
      <c r="H53" s="73" t="s">
        <v>706</v>
      </c>
      <c r="I53" s="73" t="s">
        <v>3</v>
      </c>
      <c r="J53" s="73" t="s">
        <v>141</v>
      </c>
      <c r="K53" s="73" t="s">
        <v>142</v>
      </c>
    </row>
    <row r="54" spans="1:15" x14ac:dyDescent="0.25">
      <c r="A54" s="76" t="s">
        <v>4</v>
      </c>
      <c r="B54" s="74"/>
      <c r="C54" s="74" t="s">
        <v>5</v>
      </c>
      <c r="D54" s="74" t="s">
        <v>6</v>
      </c>
      <c r="E54" s="74" t="s">
        <v>5</v>
      </c>
      <c r="F54" s="74" t="s">
        <v>7</v>
      </c>
      <c r="G54" s="74" t="s">
        <v>5</v>
      </c>
      <c r="H54" s="74" t="s">
        <v>707</v>
      </c>
      <c r="I54" s="74" t="s">
        <v>11</v>
      </c>
      <c r="J54" s="74"/>
      <c r="K54" s="74"/>
    </row>
    <row r="55" spans="1:15" x14ac:dyDescent="0.25">
      <c r="A55" s="213" t="s">
        <v>33</v>
      </c>
      <c r="B55" s="199">
        <f>SUM(C55+E55+G55+I55+J55+K55)</f>
        <v>538</v>
      </c>
      <c r="C55" s="212">
        <f>SUM(D55)</f>
        <v>197</v>
      </c>
      <c r="D55" s="251">
        <v>197</v>
      </c>
      <c r="E55" s="128">
        <f>SUM(F55)</f>
        <v>215</v>
      </c>
      <c r="F55" s="251">
        <v>215</v>
      </c>
      <c r="G55" s="128">
        <f>SUM(H55)</f>
        <v>76</v>
      </c>
      <c r="H55" s="251">
        <v>76</v>
      </c>
      <c r="I55" s="188">
        <v>0</v>
      </c>
      <c r="J55" s="188">
        <v>1</v>
      </c>
      <c r="K55" s="188">
        <v>49</v>
      </c>
      <c r="L55" s="249"/>
    </row>
    <row r="56" spans="1:15" x14ac:dyDescent="0.25">
      <c r="A56" s="213" t="s">
        <v>34</v>
      </c>
      <c r="B56" s="199">
        <f t="shared" ref="B56:B60" si="11">SUM(C56+E56+G56+I56+J56+K56)</f>
        <v>350</v>
      </c>
      <c r="C56" s="212">
        <f t="shared" ref="C56:C60" si="12">SUM(D56)</f>
        <v>159</v>
      </c>
      <c r="D56" s="251">
        <v>159</v>
      </c>
      <c r="E56" s="128">
        <f t="shared" ref="E56:E60" si="13">SUM(F56)</f>
        <v>88</v>
      </c>
      <c r="F56" s="251">
        <v>88</v>
      </c>
      <c r="G56" s="128">
        <f t="shared" ref="G56:G60" si="14">SUM(H56)</f>
        <v>61</v>
      </c>
      <c r="H56" s="251">
        <v>61</v>
      </c>
      <c r="I56" s="188">
        <v>0</v>
      </c>
      <c r="J56" s="188">
        <v>0</v>
      </c>
      <c r="K56" s="188">
        <v>42</v>
      </c>
      <c r="L56" s="249"/>
    </row>
    <row r="57" spans="1:15" x14ac:dyDescent="0.25">
      <c r="A57" s="213" t="s">
        <v>35</v>
      </c>
      <c r="B57" s="199">
        <f t="shared" si="11"/>
        <v>459</v>
      </c>
      <c r="C57" s="212">
        <f t="shared" si="12"/>
        <v>157</v>
      </c>
      <c r="D57" s="251">
        <v>157</v>
      </c>
      <c r="E57" s="128">
        <f t="shared" si="13"/>
        <v>207</v>
      </c>
      <c r="F57" s="251">
        <v>207</v>
      </c>
      <c r="G57" s="128">
        <f t="shared" si="14"/>
        <v>60</v>
      </c>
      <c r="H57" s="251">
        <v>60</v>
      </c>
      <c r="I57" s="188">
        <v>3</v>
      </c>
      <c r="J57" s="188">
        <v>0</v>
      </c>
      <c r="K57" s="188">
        <v>32</v>
      </c>
      <c r="L57" s="249"/>
    </row>
    <row r="58" spans="1:15" x14ac:dyDescent="0.25">
      <c r="A58" s="213" t="s">
        <v>40</v>
      </c>
      <c r="B58" s="199">
        <f t="shared" si="11"/>
        <v>558</v>
      </c>
      <c r="C58" s="212">
        <f t="shared" si="12"/>
        <v>227</v>
      </c>
      <c r="D58" s="251">
        <v>227</v>
      </c>
      <c r="E58" s="128">
        <f t="shared" si="13"/>
        <v>169</v>
      </c>
      <c r="F58" s="251">
        <v>169</v>
      </c>
      <c r="G58" s="128">
        <f t="shared" si="14"/>
        <v>114</v>
      </c>
      <c r="H58" s="251">
        <v>114</v>
      </c>
      <c r="I58" s="188">
        <v>0</v>
      </c>
      <c r="J58" s="188">
        <v>1</v>
      </c>
      <c r="K58" s="188">
        <v>47</v>
      </c>
      <c r="L58" s="249"/>
    </row>
    <row r="59" spans="1:15" x14ac:dyDescent="0.25">
      <c r="A59" s="213" t="s">
        <v>41</v>
      </c>
      <c r="B59" s="199">
        <f t="shared" si="11"/>
        <v>396</v>
      </c>
      <c r="C59" s="212">
        <f t="shared" si="12"/>
        <v>168</v>
      </c>
      <c r="D59" s="251">
        <v>168</v>
      </c>
      <c r="E59" s="128">
        <f t="shared" si="13"/>
        <v>125</v>
      </c>
      <c r="F59" s="251">
        <v>125</v>
      </c>
      <c r="G59" s="128">
        <f t="shared" si="14"/>
        <v>57</v>
      </c>
      <c r="H59" s="251">
        <v>57</v>
      </c>
      <c r="I59" s="188">
        <v>1</v>
      </c>
      <c r="J59" s="188">
        <v>0</v>
      </c>
      <c r="K59" s="188">
        <v>45</v>
      </c>
      <c r="L59" s="249"/>
    </row>
    <row r="60" spans="1:15" x14ac:dyDescent="0.25">
      <c r="A60" s="169" t="s">
        <v>683</v>
      </c>
      <c r="B60" s="199">
        <f t="shared" si="11"/>
        <v>2301</v>
      </c>
      <c r="C60" s="199">
        <f t="shared" si="12"/>
        <v>908</v>
      </c>
      <c r="D60" s="207">
        <f>SUM(D55:D59)</f>
        <v>908</v>
      </c>
      <c r="E60" s="159">
        <f t="shared" si="13"/>
        <v>804</v>
      </c>
      <c r="F60" s="207">
        <f>SUM(F55:F59)</f>
        <v>804</v>
      </c>
      <c r="G60" s="159">
        <f t="shared" si="14"/>
        <v>368</v>
      </c>
      <c r="H60" s="207">
        <f>SUM(H55:H59)</f>
        <v>368</v>
      </c>
      <c r="I60" s="207">
        <f>SUM(I55:I59)</f>
        <v>4</v>
      </c>
      <c r="J60" s="207">
        <f>SUM(J55:J59)</f>
        <v>2</v>
      </c>
      <c r="K60" s="207">
        <f>SUM(K55:K59)</f>
        <v>215</v>
      </c>
    </row>
    <row r="62" spans="1:15" ht="81" customHeight="1" x14ac:dyDescent="0.25">
      <c r="A62" s="75" t="s">
        <v>708</v>
      </c>
      <c r="B62" s="73" t="s">
        <v>1</v>
      </c>
      <c r="C62" s="73" t="s">
        <v>709</v>
      </c>
      <c r="D62" s="73" t="s">
        <v>709</v>
      </c>
      <c r="E62" s="73" t="s">
        <v>924</v>
      </c>
      <c r="F62" s="73" t="s">
        <v>710</v>
      </c>
      <c r="G62" s="73" t="s">
        <v>710</v>
      </c>
      <c r="H62" s="73" t="s">
        <v>925</v>
      </c>
      <c r="I62" s="73" t="s">
        <v>711</v>
      </c>
      <c r="J62" s="73" t="s">
        <v>711</v>
      </c>
      <c r="K62" s="73" t="s">
        <v>712</v>
      </c>
      <c r="L62" s="73" t="s">
        <v>712</v>
      </c>
      <c r="M62" s="73" t="s">
        <v>3</v>
      </c>
      <c r="N62" s="73" t="s">
        <v>141</v>
      </c>
      <c r="O62" s="73" t="s">
        <v>142</v>
      </c>
    </row>
    <row r="63" spans="1:15" x14ac:dyDescent="0.25">
      <c r="A63" s="76" t="s">
        <v>439</v>
      </c>
      <c r="B63" s="74"/>
      <c r="C63" s="74" t="s">
        <v>5</v>
      </c>
      <c r="D63" s="74" t="s">
        <v>6</v>
      </c>
      <c r="E63" s="74" t="s">
        <v>7</v>
      </c>
      <c r="F63" s="74" t="s">
        <v>5</v>
      </c>
      <c r="G63" s="74" t="s">
        <v>6</v>
      </c>
      <c r="H63" s="74" t="s">
        <v>7</v>
      </c>
      <c r="I63" s="74" t="s">
        <v>5</v>
      </c>
      <c r="J63" s="74" t="s">
        <v>8</v>
      </c>
      <c r="K63" s="74" t="s">
        <v>5</v>
      </c>
      <c r="L63" s="74" t="s">
        <v>9</v>
      </c>
      <c r="M63" s="74" t="s">
        <v>11</v>
      </c>
      <c r="N63" s="74"/>
      <c r="O63" s="74"/>
    </row>
    <row r="64" spans="1:15" x14ac:dyDescent="0.25">
      <c r="A64" s="213" t="s">
        <v>74</v>
      </c>
      <c r="B64" s="199">
        <f>SUM(C64+F64+I64+K64+M64+N64+O64)</f>
        <v>894</v>
      </c>
      <c r="C64" s="212">
        <f>SUM(D64+E64)</f>
        <v>233</v>
      </c>
      <c r="D64" s="193">
        <v>108</v>
      </c>
      <c r="E64" s="193">
        <v>125</v>
      </c>
      <c r="F64" s="205">
        <f>SUM(G64+H64)</f>
        <v>265</v>
      </c>
      <c r="G64" s="193">
        <v>115</v>
      </c>
      <c r="H64" s="193">
        <v>150</v>
      </c>
      <c r="I64" s="205">
        <f>SUM(J64)</f>
        <v>204</v>
      </c>
      <c r="J64" s="193">
        <v>204</v>
      </c>
      <c r="K64" s="205">
        <f>SUM(L64)</f>
        <v>37</v>
      </c>
      <c r="L64" s="193">
        <v>37</v>
      </c>
      <c r="M64" s="193">
        <v>2</v>
      </c>
      <c r="N64" s="193">
        <v>8</v>
      </c>
      <c r="O64" s="193">
        <v>145</v>
      </c>
    </row>
    <row r="65" spans="1:15" x14ac:dyDescent="0.25">
      <c r="A65" s="213" t="s">
        <v>75</v>
      </c>
      <c r="B65" s="199">
        <f t="shared" ref="B65:B66" si="15">SUM(C65+F65+I65+K65+M65+N65+O65)</f>
        <v>952</v>
      </c>
      <c r="C65" s="212">
        <f t="shared" ref="C65:C66" si="16">SUM(D65+E65)</f>
        <v>288</v>
      </c>
      <c r="D65" s="193">
        <v>114</v>
      </c>
      <c r="E65" s="193">
        <v>174</v>
      </c>
      <c r="F65" s="205">
        <f t="shared" ref="F65:F66" si="17">SUM(G65+H65)</f>
        <v>321</v>
      </c>
      <c r="G65" s="193">
        <v>133</v>
      </c>
      <c r="H65" s="193">
        <v>188</v>
      </c>
      <c r="I65" s="205">
        <f t="shared" ref="I65:I66" si="18">SUM(J65)</f>
        <v>195</v>
      </c>
      <c r="J65" s="193">
        <v>195</v>
      </c>
      <c r="K65" s="205">
        <f t="shared" ref="K65:K66" si="19">SUM(L65)</f>
        <v>31</v>
      </c>
      <c r="L65" s="193">
        <v>31</v>
      </c>
      <c r="M65" s="193">
        <v>1</v>
      </c>
      <c r="N65" s="193">
        <v>1</v>
      </c>
      <c r="O65" s="193">
        <v>115</v>
      </c>
    </row>
    <row r="66" spans="1:15" x14ac:dyDescent="0.25">
      <c r="A66" s="169" t="s">
        <v>683</v>
      </c>
      <c r="B66" s="199">
        <f t="shared" si="15"/>
        <v>1846</v>
      </c>
      <c r="C66" s="199">
        <f t="shared" si="16"/>
        <v>521</v>
      </c>
      <c r="D66" s="207">
        <f>SUM(D64:D65)</f>
        <v>222</v>
      </c>
      <c r="E66" s="207">
        <f>SUM(E64:E65)</f>
        <v>299</v>
      </c>
      <c r="F66" s="159">
        <f t="shared" si="17"/>
        <v>586</v>
      </c>
      <c r="G66" s="207">
        <f>SUM(G64:G65)</f>
        <v>248</v>
      </c>
      <c r="H66" s="207">
        <f>SUM(H64:H65)</f>
        <v>338</v>
      </c>
      <c r="I66" s="159">
        <f t="shared" si="18"/>
        <v>399</v>
      </c>
      <c r="J66" s="207">
        <f>SUM(J64:J65)</f>
        <v>399</v>
      </c>
      <c r="K66" s="159">
        <f t="shared" si="19"/>
        <v>68</v>
      </c>
      <c r="L66" s="207">
        <f>SUM(L64:L65)</f>
        <v>68</v>
      </c>
      <c r="M66" s="207">
        <f>SUM(M64:M65)</f>
        <v>3</v>
      </c>
      <c r="N66" s="207">
        <f>SUM(N64:N65)</f>
        <v>9</v>
      </c>
      <c r="O66" s="207">
        <f>SUM(O64:O65)</f>
        <v>260</v>
      </c>
    </row>
    <row r="68" spans="1:15" ht="86.25" customHeight="1" x14ac:dyDescent="0.25">
      <c r="A68" s="75" t="s">
        <v>713</v>
      </c>
      <c r="B68" s="73" t="s">
        <v>1</v>
      </c>
      <c r="C68" s="73" t="s">
        <v>738</v>
      </c>
      <c r="D68" s="73" t="s">
        <v>926</v>
      </c>
      <c r="E68" s="73" t="s">
        <v>3</v>
      </c>
      <c r="F68" s="73" t="s">
        <v>141</v>
      </c>
      <c r="G68" s="73" t="s">
        <v>142</v>
      </c>
    </row>
    <row r="69" spans="1:15" x14ac:dyDescent="0.25">
      <c r="A69" s="76" t="s">
        <v>4</v>
      </c>
      <c r="B69" s="74"/>
      <c r="C69" s="74" t="s">
        <v>5</v>
      </c>
      <c r="D69" s="74" t="s">
        <v>739</v>
      </c>
      <c r="E69" s="74" t="s">
        <v>11</v>
      </c>
      <c r="F69" s="74"/>
      <c r="G69" s="74"/>
    </row>
    <row r="70" spans="1:15" x14ac:dyDescent="0.25">
      <c r="A70" s="213" t="s">
        <v>125</v>
      </c>
      <c r="B70" s="199">
        <f>SUM(C70+E70+F70+G70)</f>
        <v>122</v>
      </c>
      <c r="C70" s="212">
        <f>SUM(D70)</f>
        <v>79</v>
      </c>
      <c r="D70" s="188">
        <v>79</v>
      </c>
      <c r="E70" s="188">
        <v>0</v>
      </c>
      <c r="F70" s="188">
        <v>0</v>
      </c>
      <c r="G70" s="188">
        <v>43</v>
      </c>
    </row>
    <row r="71" spans="1:15" x14ac:dyDescent="0.25">
      <c r="A71" s="169" t="s">
        <v>683</v>
      </c>
      <c r="B71" s="199">
        <f>SUM(C71+E71+F71+G71)</f>
        <v>122</v>
      </c>
      <c r="C71" s="199">
        <f>SUM(D71)</f>
        <v>79</v>
      </c>
      <c r="D71" s="207">
        <f>SUM(D70)</f>
        <v>79</v>
      </c>
      <c r="E71" s="207">
        <f>SUM(E70)</f>
        <v>0</v>
      </c>
      <c r="F71" s="207">
        <f>SUM(F70)</f>
        <v>0</v>
      </c>
      <c r="G71" s="207">
        <f>SUM(G70)</f>
        <v>43</v>
      </c>
    </row>
    <row r="73" spans="1:15" ht="4.5" customHeight="1" x14ac:dyDescent="0.25"/>
    <row r="74" spans="1:15" hidden="1" x14ac:dyDescent="0.25"/>
    <row r="75" spans="1:15" hidden="1" x14ac:dyDescent="0.25"/>
    <row r="76" spans="1:15" ht="81" customHeight="1" x14ac:dyDescent="0.25">
      <c r="A76" s="75" t="s">
        <v>952</v>
      </c>
      <c r="B76" s="73" t="s">
        <v>1</v>
      </c>
      <c r="C76" s="73" t="s">
        <v>714</v>
      </c>
      <c r="D76" s="73" t="s">
        <v>714</v>
      </c>
      <c r="E76" s="73" t="s">
        <v>715</v>
      </c>
      <c r="F76" s="73" t="s">
        <v>715</v>
      </c>
      <c r="G76" s="73" t="s">
        <v>716</v>
      </c>
      <c r="H76" s="73" t="s">
        <v>927</v>
      </c>
      <c r="I76" s="73" t="s">
        <v>3</v>
      </c>
      <c r="J76" s="73" t="s">
        <v>141</v>
      </c>
      <c r="K76" s="73" t="s">
        <v>142</v>
      </c>
      <c r="L76" s="104"/>
      <c r="M76" s="104"/>
    </row>
    <row r="77" spans="1:15" x14ac:dyDescent="0.25">
      <c r="A77" s="76" t="s">
        <v>4</v>
      </c>
      <c r="B77" s="74"/>
      <c r="C77" s="74" t="s">
        <v>5</v>
      </c>
      <c r="D77" s="74" t="s">
        <v>6</v>
      </c>
      <c r="E77" s="74" t="s">
        <v>5</v>
      </c>
      <c r="F77" s="74" t="s">
        <v>9</v>
      </c>
      <c r="G77" s="74" t="s">
        <v>5</v>
      </c>
      <c r="H77" s="74" t="s">
        <v>717</v>
      </c>
      <c r="I77" s="74" t="s">
        <v>11</v>
      </c>
      <c r="J77" s="74"/>
      <c r="K77" s="74"/>
      <c r="L77" s="104"/>
      <c r="M77" s="104"/>
    </row>
    <row r="78" spans="1:15" x14ac:dyDescent="0.25">
      <c r="A78" s="168" t="s">
        <v>314</v>
      </c>
      <c r="B78" s="199">
        <f>SUM(C78+E78+G78+I78+J78+K78)</f>
        <v>202</v>
      </c>
      <c r="C78" s="197">
        <f>SUM(D78)</f>
        <v>32</v>
      </c>
      <c r="D78" s="188">
        <v>32</v>
      </c>
      <c r="E78" s="197">
        <f>SUM(F78)</f>
        <v>22</v>
      </c>
      <c r="F78" s="188">
        <v>22</v>
      </c>
      <c r="G78" s="128">
        <f>SUM(H78)</f>
        <v>136</v>
      </c>
      <c r="H78" s="188">
        <v>136</v>
      </c>
      <c r="I78" s="188">
        <v>1</v>
      </c>
      <c r="J78" s="188">
        <v>0</v>
      </c>
      <c r="K78" s="188">
        <v>11</v>
      </c>
      <c r="L78" s="104"/>
      <c r="M78" s="104"/>
    </row>
    <row r="79" spans="1:15" x14ac:dyDescent="0.25">
      <c r="A79" s="169" t="s">
        <v>683</v>
      </c>
      <c r="B79" s="199">
        <f>SUM(C79+E79+G79+I79+J79+K79)</f>
        <v>202</v>
      </c>
      <c r="C79" s="199">
        <f>SUM(D79)</f>
        <v>32</v>
      </c>
      <c r="D79" s="207">
        <f>SUM(D78)</f>
        <v>32</v>
      </c>
      <c r="E79" s="199">
        <f>SUM(F79)</f>
        <v>22</v>
      </c>
      <c r="F79" s="207">
        <f>SUM(F78)</f>
        <v>22</v>
      </c>
      <c r="G79" s="159">
        <f>SUM(H79)</f>
        <v>136</v>
      </c>
      <c r="H79" s="207">
        <f>SUM(H78)</f>
        <v>136</v>
      </c>
      <c r="I79" s="207">
        <f>SUM(I78)</f>
        <v>1</v>
      </c>
      <c r="J79" s="207">
        <f>SUM(J78)</f>
        <v>0</v>
      </c>
      <c r="K79" s="207">
        <f>SUM(K78)</f>
        <v>11</v>
      </c>
      <c r="L79" s="104"/>
      <c r="M79" s="104"/>
    </row>
    <row r="80" spans="1:15" x14ac:dyDescent="0.25">
      <c r="B80" s="62"/>
      <c r="C80" s="62"/>
      <c r="D80" s="62"/>
      <c r="E80" s="62"/>
      <c r="F80" s="62"/>
      <c r="G80" s="62"/>
      <c r="H80" s="62"/>
      <c r="I80" s="62"/>
    </row>
    <row r="81" spans="1:15" ht="81" customHeight="1" x14ac:dyDescent="0.25">
      <c r="A81" s="75" t="s">
        <v>953</v>
      </c>
      <c r="B81" s="73" t="s">
        <v>1</v>
      </c>
      <c r="C81" s="73" t="s">
        <v>718</v>
      </c>
      <c r="D81" s="73" t="s">
        <v>928</v>
      </c>
      <c r="E81" s="73" t="s">
        <v>718</v>
      </c>
      <c r="F81" s="73" t="s">
        <v>719</v>
      </c>
      <c r="G81" s="73" t="s">
        <v>929</v>
      </c>
      <c r="H81" s="73" t="s">
        <v>721</v>
      </c>
      <c r="I81" s="73" t="s">
        <v>721</v>
      </c>
      <c r="J81" s="73" t="s">
        <v>3</v>
      </c>
      <c r="K81" s="73" t="s">
        <v>141</v>
      </c>
      <c r="L81" s="73" t="s">
        <v>142</v>
      </c>
    </row>
    <row r="82" spans="1:15" x14ac:dyDescent="0.25">
      <c r="A82" s="76" t="s">
        <v>439</v>
      </c>
      <c r="B82" s="74"/>
      <c r="C82" s="74" t="s">
        <v>5</v>
      </c>
      <c r="D82" s="74" t="s">
        <v>6</v>
      </c>
      <c r="E82" s="74" t="s">
        <v>717</v>
      </c>
      <c r="F82" s="74" t="s">
        <v>5</v>
      </c>
      <c r="G82" s="74" t="s">
        <v>720</v>
      </c>
      <c r="H82" s="74" t="s">
        <v>5</v>
      </c>
      <c r="I82" s="74" t="s">
        <v>720</v>
      </c>
      <c r="J82" s="74" t="s">
        <v>11</v>
      </c>
      <c r="K82" s="74"/>
      <c r="L82" s="74"/>
    </row>
    <row r="83" spans="1:15" x14ac:dyDescent="0.25">
      <c r="A83" s="168" t="s">
        <v>314</v>
      </c>
      <c r="B83" s="199">
        <f>SUM(C83+F83+H83+J83+K83+L83)</f>
        <v>404</v>
      </c>
      <c r="C83" s="197">
        <f>SUM(D83+E83)</f>
        <v>133</v>
      </c>
      <c r="D83" s="193">
        <v>74</v>
      </c>
      <c r="E83" s="193">
        <v>59</v>
      </c>
      <c r="F83" s="216">
        <f>SUM(G83)</f>
        <v>107</v>
      </c>
      <c r="G83" s="193">
        <v>107</v>
      </c>
      <c r="H83" s="216">
        <f>SUM(I83)</f>
        <v>102</v>
      </c>
      <c r="I83" s="193">
        <v>102</v>
      </c>
      <c r="J83" s="193">
        <v>2</v>
      </c>
      <c r="K83" s="193">
        <v>0</v>
      </c>
      <c r="L83" s="193">
        <v>60</v>
      </c>
    </row>
    <row r="84" spans="1:15" x14ac:dyDescent="0.25">
      <c r="A84" s="169" t="s">
        <v>683</v>
      </c>
      <c r="B84" s="199">
        <f>SUM(C84+F84+H84+J84+K84+L84)</f>
        <v>404</v>
      </c>
      <c r="C84" s="199">
        <f>SUM(D84+E84)</f>
        <v>133</v>
      </c>
      <c r="D84" s="207">
        <f>SUM(D83)</f>
        <v>74</v>
      </c>
      <c r="E84" s="207">
        <f>SUM(E83)</f>
        <v>59</v>
      </c>
      <c r="F84" s="177">
        <f>SUM(G84)</f>
        <v>107</v>
      </c>
      <c r="G84" s="207">
        <f>SUM(G83)</f>
        <v>107</v>
      </c>
      <c r="H84" s="177">
        <f>SUM(I84)</f>
        <v>102</v>
      </c>
      <c r="I84" s="207">
        <f>SUM(I83)</f>
        <v>102</v>
      </c>
      <c r="J84" s="207">
        <f>SUM(J83)</f>
        <v>2</v>
      </c>
      <c r="K84" s="207">
        <f>SUM(K83)</f>
        <v>0</v>
      </c>
      <c r="L84" s="207">
        <f>SUM(L83)</f>
        <v>60</v>
      </c>
      <c r="O84" s="264"/>
    </row>
    <row r="86" spans="1:15" ht="88.5" customHeight="1" x14ac:dyDescent="0.25">
      <c r="A86" s="75" t="s">
        <v>722</v>
      </c>
      <c r="B86" s="73" t="s">
        <v>1</v>
      </c>
      <c r="C86" s="73" t="s">
        <v>724</v>
      </c>
      <c r="D86" s="73" t="s">
        <v>930</v>
      </c>
      <c r="E86" s="73" t="s">
        <v>724</v>
      </c>
      <c r="F86" s="73" t="s">
        <v>3</v>
      </c>
      <c r="G86" s="73" t="s">
        <v>141</v>
      </c>
      <c r="H86" s="73" t="s">
        <v>142</v>
      </c>
      <c r="I86" s="104"/>
    </row>
    <row r="87" spans="1:15" x14ac:dyDescent="0.25">
      <c r="A87" s="76" t="s">
        <v>4</v>
      </c>
      <c r="B87" s="74"/>
      <c r="C87" s="74" t="s">
        <v>5</v>
      </c>
      <c r="D87" s="74" t="s">
        <v>7</v>
      </c>
      <c r="E87" s="74" t="s">
        <v>8</v>
      </c>
      <c r="F87" s="74" t="s">
        <v>11</v>
      </c>
      <c r="G87" s="74"/>
      <c r="H87" s="74"/>
      <c r="I87" s="104"/>
    </row>
    <row r="88" spans="1:15" x14ac:dyDescent="0.25">
      <c r="A88" s="168" t="s">
        <v>51</v>
      </c>
      <c r="B88" s="199">
        <f>SUM(C88+F88+G88+H88)</f>
        <v>358</v>
      </c>
      <c r="C88" s="197">
        <f>SUM(D88+E88)</f>
        <v>267</v>
      </c>
      <c r="D88" s="193">
        <v>203</v>
      </c>
      <c r="E88" s="193">
        <v>64</v>
      </c>
      <c r="F88" s="193">
        <v>4</v>
      </c>
      <c r="G88" s="193">
        <v>1</v>
      </c>
      <c r="H88" s="193">
        <v>86</v>
      </c>
      <c r="I88" s="104"/>
    </row>
    <row r="89" spans="1:15" x14ac:dyDescent="0.25">
      <c r="A89" s="168" t="s">
        <v>52</v>
      </c>
      <c r="B89" s="199">
        <f t="shared" ref="B89:B90" si="20">SUM(C89+F89+G89+H89)</f>
        <v>281</v>
      </c>
      <c r="C89" s="197">
        <f t="shared" ref="C89:C90" si="21">SUM(D89+E89)</f>
        <v>223</v>
      </c>
      <c r="D89" s="193">
        <v>177</v>
      </c>
      <c r="E89" s="193">
        <v>46</v>
      </c>
      <c r="F89" s="193">
        <v>5</v>
      </c>
      <c r="G89" s="193">
        <v>0</v>
      </c>
      <c r="H89" s="193">
        <v>53</v>
      </c>
      <c r="I89" s="104"/>
    </row>
    <row r="90" spans="1:15" ht="14.25" customHeight="1" x14ac:dyDescent="0.25">
      <c r="A90" s="315" t="s">
        <v>683</v>
      </c>
      <c r="B90" s="316">
        <f t="shared" si="20"/>
        <v>639</v>
      </c>
      <c r="C90" s="316">
        <f t="shared" si="21"/>
        <v>490</v>
      </c>
      <c r="D90" s="317">
        <f>SUM(D88:D89)</f>
        <v>380</v>
      </c>
      <c r="E90" s="317">
        <f>SUM(E88:E89)</f>
        <v>110</v>
      </c>
      <c r="F90" s="317">
        <f>SUM(F88:F89)</f>
        <v>9</v>
      </c>
      <c r="G90" s="317">
        <f>SUM(G88:G89)</f>
        <v>1</v>
      </c>
      <c r="H90" s="317">
        <f>SUM(H88:H89)</f>
        <v>139</v>
      </c>
    </row>
    <row r="91" spans="1:15" s="71" customFormat="1" ht="14.25" customHeight="1" x14ac:dyDescent="0.25">
      <c r="A91" s="318"/>
      <c r="B91" s="319"/>
      <c r="C91" s="319"/>
      <c r="D91" s="319"/>
      <c r="E91" s="319"/>
      <c r="F91" s="319"/>
      <c r="G91" s="319"/>
      <c r="H91" s="319"/>
      <c r="I91" s="24"/>
      <c r="J91" s="24"/>
      <c r="K91" s="24"/>
    </row>
    <row r="92" spans="1:15" ht="93" customHeight="1" x14ac:dyDescent="0.25">
      <c r="A92" s="98" t="s">
        <v>723</v>
      </c>
      <c r="B92" s="78" t="s">
        <v>1</v>
      </c>
      <c r="C92" s="78" t="s">
        <v>725</v>
      </c>
      <c r="D92" s="78" t="s">
        <v>931</v>
      </c>
      <c r="E92" s="78" t="s">
        <v>725</v>
      </c>
      <c r="F92" s="78" t="s">
        <v>726</v>
      </c>
      <c r="G92" s="78" t="s">
        <v>932</v>
      </c>
      <c r="H92" s="78" t="s">
        <v>726</v>
      </c>
      <c r="I92" s="73" t="s">
        <v>3</v>
      </c>
      <c r="J92" s="73" t="s">
        <v>141</v>
      </c>
      <c r="K92" s="73" t="s">
        <v>142</v>
      </c>
    </row>
    <row r="93" spans="1:15" x14ac:dyDescent="0.25">
      <c r="A93" s="76" t="s">
        <v>439</v>
      </c>
      <c r="B93" s="74"/>
      <c r="C93" s="74" t="s">
        <v>5</v>
      </c>
      <c r="D93" s="74" t="s">
        <v>7</v>
      </c>
      <c r="E93" s="74" t="s">
        <v>8</v>
      </c>
      <c r="F93" s="74" t="s">
        <v>5</v>
      </c>
      <c r="G93" s="74" t="s">
        <v>7</v>
      </c>
      <c r="H93" s="74" t="s">
        <v>8</v>
      </c>
      <c r="I93" s="74" t="s">
        <v>11</v>
      </c>
      <c r="J93" s="74"/>
      <c r="K93" s="74"/>
    </row>
    <row r="94" spans="1:15" x14ac:dyDescent="0.25">
      <c r="A94" s="168" t="s">
        <v>51</v>
      </c>
      <c r="B94" s="134">
        <f>SUM(C94+F94+I94+J94+K94)</f>
        <v>716</v>
      </c>
      <c r="C94" s="165">
        <f>SUM(D94+E94)</f>
        <v>251</v>
      </c>
      <c r="D94" s="210">
        <v>188</v>
      </c>
      <c r="E94" s="210">
        <v>63</v>
      </c>
      <c r="F94" s="216">
        <f>SUM(G94+H94)</f>
        <v>266</v>
      </c>
      <c r="G94" s="210">
        <v>203</v>
      </c>
      <c r="H94" s="210">
        <v>63</v>
      </c>
      <c r="I94" s="210">
        <v>1</v>
      </c>
      <c r="J94" s="210">
        <v>0</v>
      </c>
      <c r="K94" s="210">
        <v>198</v>
      </c>
    </row>
    <row r="95" spans="1:15" x14ac:dyDescent="0.25">
      <c r="A95" s="168" t="s">
        <v>52</v>
      </c>
      <c r="B95" s="134">
        <f t="shared" ref="B95:B96" si="22">SUM(C95+F95+I95+J95+K95)</f>
        <v>562</v>
      </c>
      <c r="C95" s="165">
        <f t="shared" ref="C95:C96" si="23">SUM(D95+E95)</f>
        <v>205</v>
      </c>
      <c r="D95" s="210">
        <v>158</v>
      </c>
      <c r="E95" s="210">
        <v>47</v>
      </c>
      <c r="F95" s="216">
        <f t="shared" ref="F95:F96" si="24">SUM(G95+H95)</f>
        <v>228</v>
      </c>
      <c r="G95" s="210">
        <v>174</v>
      </c>
      <c r="H95" s="210">
        <v>54</v>
      </c>
      <c r="I95" s="210">
        <v>6</v>
      </c>
      <c r="J95" s="210">
        <v>0</v>
      </c>
      <c r="K95" s="210">
        <v>123</v>
      </c>
    </row>
    <row r="96" spans="1:15" x14ac:dyDescent="0.25">
      <c r="A96" s="169" t="s">
        <v>683</v>
      </c>
      <c r="B96" s="134">
        <f t="shared" si="22"/>
        <v>1278</v>
      </c>
      <c r="C96" s="166">
        <f t="shared" si="23"/>
        <v>456</v>
      </c>
      <c r="D96" s="136">
        <f>SUM(D94:D95)</f>
        <v>346</v>
      </c>
      <c r="E96" s="136">
        <f>SUM(E94:E95)</f>
        <v>110</v>
      </c>
      <c r="F96" s="215">
        <f t="shared" si="24"/>
        <v>494</v>
      </c>
      <c r="G96" s="136">
        <f>SUM(G94:G95)</f>
        <v>377</v>
      </c>
      <c r="H96" s="136">
        <f>SUM(H94:H95)</f>
        <v>117</v>
      </c>
      <c r="I96" s="136">
        <f>SUM(I94:I95)</f>
        <v>7</v>
      </c>
      <c r="J96" s="136">
        <f>SUM(J94:J95)</f>
        <v>0</v>
      </c>
      <c r="K96" s="136">
        <f>SUM(K94:K95)</f>
        <v>321</v>
      </c>
    </row>
  </sheetData>
  <pageMargins left="0.7" right="0.7" top="0.90625" bottom="0.75" header="0.3" footer="0.3"/>
  <pageSetup paperSize="5" orientation="portrait" r:id="rId1"/>
  <headerFooter>
    <oddHeader>&amp;C&amp;"-,Bold"&amp;16 2017 General Election
November 7, 2017</oddHeader>
  </headerFooter>
  <ignoredErrors>
    <ignoredError sqref="F96 E79:G79 F84:H84 I66:K68 D59:F60 F51:M51 D79 D10:E10 C15:F15 F20 F25 G60 F6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9"/>
  <sheetViews>
    <sheetView view="pageLayout" zoomScaleNormal="100" workbookViewId="0">
      <selection sqref="A1:F1048576"/>
    </sheetView>
  </sheetViews>
  <sheetFormatPr defaultRowHeight="15" x14ac:dyDescent="0.25"/>
  <cols>
    <col min="1" max="1" width="35.85546875" customWidth="1"/>
    <col min="2" max="6" width="6" customWidth="1"/>
  </cols>
  <sheetData>
    <row r="2" spans="1:8" ht="76.5" customHeight="1" x14ac:dyDescent="0.25">
      <c r="A2" s="31" t="s">
        <v>944</v>
      </c>
      <c r="B2" s="30" t="s">
        <v>315</v>
      </c>
      <c r="C2" s="29" t="s">
        <v>316</v>
      </c>
      <c r="D2" s="29" t="s">
        <v>415</v>
      </c>
      <c r="E2" s="29" t="s">
        <v>141</v>
      </c>
      <c r="F2" s="29" t="s">
        <v>142</v>
      </c>
    </row>
    <row r="3" spans="1:8" x14ac:dyDescent="0.25">
      <c r="A3" s="28" t="s">
        <v>317</v>
      </c>
      <c r="B3" s="11"/>
      <c r="C3" s="33"/>
      <c r="D3" s="33"/>
      <c r="E3" s="33"/>
      <c r="F3" s="36"/>
    </row>
    <row r="4" spans="1:8" x14ac:dyDescent="0.25">
      <c r="A4" s="179" t="s">
        <v>318</v>
      </c>
      <c r="B4" s="218">
        <f>SUM(C4+D4+E4+F4)</f>
        <v>342</v>
      </c>
      <c r="C4" s="120">
        <v>22</v>
      </c>
      <c r="D4" s="120">
        <v>301</v>
      </c>
      <c r="E4" s="120">
        <v>0</v>
      </c>
      <c r="F4" s="120">
        <v>19</v>
      </c>
    </row>
    <row r="5" spans="1:8" x14ac:dyDescent="0.25">
      <c r="A5" s="179" t="s">
        <v>319</v>
      </c>
      <c r="B5" s="218">
        <f t="shared" ref="B5:B56" si="0">SUM(C5+D5+E5+F5)</f>
        <v>515</v>
      </c>
      <c r="C5" s="120">
        <v>72</v>
      </c>
      <c r="D5" s="120">
        <v>429</v>
      </c>
      <c r="E5" s="120">
        <v>0</v>
      </c>
      <c r="F5" s="120">
        <v>14</v>
      </c>
      <c r="H5" s="71"/>
    </row>
    <row r="6" spans="1:8" x14ac:dyDescent="0.25">
      <c r="A6" s="179" t="s">
        <v>320</v>
      </c>
      <c r="B6" s="218">
        <f t="shared" si="0"/>
        <v>447</v>
      </c>
      <c r="C6" s="120">
        <v>45</v>
      </c>
      <c r="D6" s="120">
        <v>381</v>
      </c>
      <c r="E6" s="120">
        <v>0</v>
      </c>
      <c r="F6" s="120">
        <v>21</v>
      </c>
      <c r="H6" s="71"/>
    </row>
    <row r="7" spans="1:8" x14ac:dyDescent="0.25">
      <c r="A7" s="179" t="s">
        <v>321</v>
      </c>
      <c r="B7" s="218">
        <f t="shared" si="0"/>
        <v>476</v>
      </c>
      <c r="C7" s="120">
        <v>64</v>
      </c>
      <c r="D7" s="120">
        <v>386</v>
      </c>
      <c r="E7" s="120">
        <v>0</v>
      </c>
      <c r="F7" s="120">
        <v>26</v>
      </c>
      <c r="H7" s="71"/>
    </row>
    <row r="8" spans="1:8" x14ac:dyDescent="0.25">
      <c r="A8" s="179" t="s">
        <v>322</v>
      </c>
      <c r="B8" s="218">
        <f t="shared" si="0"/>
        <v>215</v>
      </c>
      <c r="C8" s="120">
        <v>17</v>
      </c>
      <c r="D8" s="120">
        <v>194</v>
      </c>
      <c r="E8" s="120">
        <v>0</v>
      </c>
      <c r="F8" s="120">
        <v>4</v>
      </c>
      <c r="H8" s="71"/>
    </row>
    <row r="9" spans="1:8" x14ac:dyDescent="0.25">
      <c r="A9" s="179" t="s">
        <v>323</v>
      </c>
      <c r="B9" s="218">
        <f t="shared" si="0"/>
        <v>302</v>
      </c>
      <c r="C9" s="120">
        <v>19</v>
      </c>
      <c r="D9" s="120">
        <v>276</v>
      </c>
      <c r="E9" s="120">
        <v>0</v>
      </c>
      <c r="F9" s="120">
        <v>7</v>
      </c>
      <c r="H9" s="71"/>
    </row>
    <row r="10" spans="1:8" x14ac:dyDescent="0.25">
      <c r="A10" s="179" t="s">
        <v>324</v>
      </c>
      <c r="B10" s="218">
        <f t="shared" si="0"/>
        <v>571</v>
      </c>
      <c r="C10" s="120">
        <v>60</v>
      </c>
      <c r="D10" s="120">
        <v>498</v>
      </c>
      <c r="E10" s="120">
        <v>0</v>
      </c>
      <c r="F10" s="120">
        <v>13</v>
      </c>
      <c r="H10" s="71"/>
    </row>
    <row r="11" spans="1:8" x14ac:dyDescent="0.25">
      <c r="A11" s="179" t="s">
        <v>325</v>
      </c>
      <c r="B11" s="218">
        <f t="shared" si="0"/>
        <v>550</v>
      </c>
      <c r="C11" s="120">
        <v>48</v>
      </c>
      <c r="D11" s="120">
        <v>480</v>
      </c>
      <c r="E11" s="120">
        <v>0</v>
      </c>
      <c r="F11" s="120">
        <v>22</v>
      </c>
      <c r="H11" s="71"/>
    </row>
    <row r="12" spans="1:8" x14ac:dyDescent="0.25">
      <c r="A12" s="179" t="s">
        <v>326</v>
      </c>
      <c r="B12" s="218">
        <f t="shared" si="0"/>
        <v>483</v>
      </c>
      <c r="C12" s="120">
        <v>48</v>
      </c>
      <c r="D12" s="120">
        <v>424</v>
      </c>
      <c r="E12" s="120">
        <v>0</v>
      </c>
      <c r="F12" s="120">
        <v>11</v>
      </c>
      <c r="H12" s="71"/>
    </row>
    <row r="13" spans="1:8" x14ac:dyDescent="0.25">
      <c r="A13" s="179" t="s">
        <v>327</v>
      </c>
      <c r="B13" s="218">
        <f t="shared" si="0"/>
        <v>426</v>
      </c>
      <c r="C13" s="120">
        <v>41</v>
      </c>
      <c r="D13" s="120">
        <v>383</v>
      </c>
      <c r="E13" s="120">
        <v>0</v>
      </c>
      <c r="F13" s="120">
        <v>2</v>
      </c>
      <c r="H13" s="71"/>
    </row>
    <row r="14" spans="1:8" x14ac:dyDescent="0.25">
      <c r="A14" s="179" t="s">
        <v>328</v>
      </c>
      <c r="B14" s="218">
        <f t="shared" si="0"/>
        <v>303</v>
      </c>
      <c r="C14" s="120">
        <v>35</v>
      </c>
      <c r="D14" s="120">
        <v>263</v>
      </c>
      <c r="E14" s="120">
        <v>0</v>
      </c>
      <c r="F14" s="120">
        <v>5</v>
      </c>
      <c r="H14" s="71"/>
    </row>
    <row r="15" spans="1:8" x14ac:dyDescent="0.25">
      <c r="A15" s="179" t="s">
        <v>329</v>
      </c>
      <c r="B15" s="218">
        <f t="shared" si="0"/>
        <v>330</v>
      </c>
      <c r="C15" s="120">
        <v>58</v>
      </c>
      <c r="D15" s="120">
        <v>262</v>
      </c>
      <c r="E15" s="120">
        <v>0</v>
      </c>
      <c r="F15" s="120">
        <v>10</v>
      </c>
      <c r="H15" s="71"/>
    </row>
    <row r="16" spans="1:8" x14ac:dyDescent="0.25">
      <c r="A16" s="179" t="s">
        <v>330</v>
      </c>
      <c r="B16" s="218">
        <f t="shared" si="0"/>
        <v>85</v>
      </c>
      <c r="C16" s="120">
        <v>19</v>
      </c>
      <c r="D16" s="120">
        <v>66</v>
      </c>
      <c r="E16" s="120">
        <v>0</v>
      </c>
      <c r="F16" s="120">
        <v>0</v>
      </c>
      <c r="H16" s="71"/>
    </row>
    <row r="17" spans="1:8" x14ac:dyDescent="0.25">
      <c r="A17" s="179" t="s">
        <v>331</v>
      </c>
      <c r="B17" s="218">
        <f t="shared" si="0"/>
        <v>225</v>
      </c>
      <c r="C17" s="120">
        <v>16</v>
      </c>
      <c r="D17" s="120">
        <v>201</v>
      </c>
      <c r="E17" s="120">
        <v>0</v>
      </c>
      <c r="F17" s="120">
        <v>8</v>
      </c>
      <c r="H17" s="71"/>
    </row>
    <row r="18" spans="1:8" x14ac:dyDescent="0.25">
      <c r="A18" s="179" t="s">
        <v>332</v>
      </c>
      <c r="B18" s="218">
        <f t="shared" si="0"/>
        <v>294</v>
      </c>
      <c r="C18" s="120">
        <v>26</v>
      </c>
      <c r="D18" s="120">
        <v>252</v>
      </c>
      <c r="E18" s="120">
        <v>0</v>
      </c>
      <c r="F18" s="120">
        <v>16</v>
      </c>
      <c r="H18" s="71"/>
    </row>
    <row r="19" spans="1:8" x14ac:dyDescent="0.25">
      <c r="A19" s="179" t="s">
        <v>24</v>
      </c>
      <c r="B19" s="218">
        <f t="shared" si="0"/>
        <v>160</v>
      </c>
      <c r="C19" s="120">
        <v>22</v>
      </c>
      <c r="D19" s="120">
        <v>132</v>
      </c>
      <c r="E19" s="120">
        <v>0</v>
      </c>
      <c r="F19" s="120">
        <v>6</v>
      </c>
      <c r="H19" s="71"/>
    </row>
    <row r="20" spans="1:8" x14ac:dyDescent="0.25">
      <c r="A20" s="179" t="s">
        <v>12</v>
      </c>
      <c r="B20" s="218">
        <f t="shared" si="0"/>
        <v>144</v>
      </c>
      <c r="C20" s="120">
        <v>33</v>
      </c>
      <c r="D20" s="120">
        <v>107</v>
      </c>
      <c r="E20" s="120">
        <v>0</v>
      </c>
      <c r="F20" s="120">
        <v>4</v>
      </c>
      <c r="H20" s="71"/>
    </row>
    <row r="21" spans="1:8" x14ac:dyDescent="0.25">
      <c r="A21" s="179" t="s">
        <v>333</v>
      </c>
      <c r="B21" s="218">
        <f t="shared" si="0"/>
        <v>87</v>
      </c>
      <c r="C21" s="120">
        <v>25</v>
      </c>
      <c r="D21" s="120">
        <v>53</v>
      </c>
      <c r="E21" s="120">
        <v>0</v>
      </c>
      <c r="F21" s="120">
        <v>9</v>
      </c>
      <c r="H21" s="71"/>
    </row>
    <row r="22" spans="1:8" x14ac:dyDescent="0.25">
      <c r="A22" s="179" t="s">
        <v>334</v>
      </c>
      <c r="B22" s="218">
        <f t="shared" si="0"/>
        <v>252</v>
      </c>
      <c r="C22" s="120">
        <v>28</v>
      </c>
      <c r="D22" s="120">
        <v>215</v>
      </c>
      <c r="E22" s="120">
        <v>0</v>
      </c>
      <c r="F22" s="120">
        <v>9</v>
      </c>
      <c r="H22" s="71"/>
    </row>
    <row r="23" spans="1:8" x14ac:dyDescent="0.25">
      <c r="A23" s="179" t="s">
        <v>335</v>
      </c>
      <c r="B23" s="218">
        <f t="shared" si="0"/>
        <v>281</v>
      </c>
      <c r="C23" s="120">
        <v>28</v>
      </c>
      <c r="D23" s="120">
        <v>236</v>
      </c>
      <c r="E23" s="120">
        <v>0</v>
      </c>
      <c r="F23" s="120">
        <v>17</v>
      </c>
      <c r="H23" s="71"/>
    </row>
    <row r="24" spans="1:8" x14ac:dyDescent="0.25">
      <c r="A24" s="179" t="s">
        <v>336</v>
      </c>
      <c r="B24" s="218">
        <v>222</v>
      </c>
      <c r="C24" s="120">
        <v>23</v>
      </c>
      <c r="D24" s="120">
        <v>186</v>
      </c>
      <c r="E24" s="120">
        <v>0</v>
      </c>
      <c r="F24" s="120">
        <v>13</v>
      </c>
      <c r="H24" s="71"/>
    </row>
    <row r="25" spans="1:8" x14ac:dyDescent="0.25">
      <c r="A25" s="179" t="s">
        <v>337</v>
      </c>
      <c r="B25" s="218">
        <f t="shared" si="0"/>
        <v>472</v>
      </c>
      <c r="C25" s="120">
        <v>47</v>
      </c>
      <c r="D25" s="120">
        <v>401</v>
      </c>
      <c r="E25" s="120">
        <v>0</v>
      </c>
      <c r="F25" s="120">
        <v>24</v>
      </c>
      <c r="H25" s="71"/>
    </row>
    <row r="26" spans="1:8" x14ac:dyDescent="0.25">
      <c r="A26" s="179" t="s">
        <v>338</v>
      </c>
      <c r="B26" s="218">
        <f t="shared" si="0"/>
        <v>205</v>
      </c>
      <c r="C26" s="120">
        <v>13</v>
      </c>
      <c r="D26" s="120">
        <v>187</v>
      </c>
      <c r="E26" s="120">
        <v>0</v>
      </c>
      <c r="F26" s="120">
        <v>5</v>
      </c>
      <c r="H26" s="71"/>
    </row>
    <row r="27" spans="1:8" x14ac:dyDescent="0.25">
      <c r="A27" s="179" t="s">
        <v>339</v>
      </c>
      <c r="B27" s="218">
        <f t="shared" si="0"/>
        <v>94</v>
      </c>
      <c r="C27" s="120">
        <v>10</v>
      </c>
      <c r="D27" s="120">
        <v>74</v>
      </c>
      <c r="E27" s="120">
        <v>0</v>
      </c>
      <c r="F27" s="120">
        <v>10</v>
      </c>
      <c r="H27" s="71"/>
    </row>
    <row r="28" spans="1:8" x14ac:dyDescent="0.25">
      <c r="A28" s="179" t="s">
        <v>340</v>
      </c>
      <c r="B28" s="218">
        <f t="shared" si="0"/>
        <v>145</v>
      </c>
      <c r="C28" s="120">
        <v>15</v>
      </c>
      <c r="D28" s="120">
        <v>123</v>
      </c>
      <c r="E28" s="120">
        <v>0</v>
      </c>
      <c r="F28" s="120">
        <v>7</v>
      </c>
      <c r="H28" s="71"/>
    </row>
    <row r="29" spans="1:8" x14ac:dyDescent="0.25">
      <c r="A29" s="179" t="s">
        <v>341</v>
      </c>
      <c r="B29" s="218">
        <f t="shared" si="0"/>
        <v>305</v>
      </c>
      <c r="C29" s="120">
        <v>25</v>
      </c>
      <c r="D29" s="120">
        <v>274</v>
      </c>
      <c r="E29" s="120">
        <v>0</v>
      </c>
      <c r="F29" s="120">
        <v>6</v>
      </c>
      <c r="H29" s="71"/>
    </row>
    <row r="30" spans="1:8" x14ac:dyDescent="0.25">
      <c r="A30" s="179" t="s">
        <v>342</v>
      </c>
      <c r="B30" s="218">
        <f t="shared" si="0"/>
        <v>108</v>
      </c>
      <c r="C30" s="120">
        <v>24</v>
      </c>
      <c r="D30" s="120">
        <v>79</v>
      </c>
      <c r="E30" s="120">
        <v>0</v>
      </c>
      <c r="F30" s="120">
        <v>5</v>
      </c>
      <c r="H30" s="71"/>
    </row>
    <row r="31" spans="1:8" x14ac:dyDescent="0.25">
      <c r="A31" s="179" t="s">
        <v>343</v>
      </c>
      <c r="B31" s="218">
        <f t="shared" si="0"/>
        <v>168</v>
      </c>
      <c r="C31" s="120">
        <v>14</v>
      </c>
      <c r="D31" s="120">
        <v>146</v>
      </c>
      <c r="E31" s="120">
        <v>0</v>
      </c>
      <c r="F31" s="120">
        <v>8</v>
      </c>
      <c r="H31" s="71"/>
    </row>
    <row r="32" spans="1:8" x14ac:dyDescent="0.25">
      <c r="A32" s="179" t="s">
        <v>344</v>
      </c>
      <c r="B32" s="218">
        <f t="shared" si="0"/>
        <v>168</v>
      </c>
      <c r="C32" s="120">
        <v>15</v>
      </c>
      <c r="D32" s="120">
        <v>142</v>
      </c>
      <c r="E32" s="120">
        <v>0</v>
      </c>
      <c r="F32" s="120">
        <v>11</v>
      </c>
      <c r="H32" s="71"/>
    </row>
    <row r="33" spans="1:8" x14ac:dyDescent="0.25">
      <c r="A33" s="179" t="s">
        <v>345</v>
      </c>
      <c r="B33" s="218">
        <f t="shared" si="0"/>
        <v>332</v>
      </c>
      <c r="C33" s="120">
        <v>37</v>
      </c>
      <c r="D33" s="120">
        <v>293</v>
      </c>
      <c r="E33" s="120">
        <v>0</v>
      </c>
      <c r="F33" s="120">
        <v>2</v>
      </c>
      <c r="H33" s="71"/>
    </row>
    <row r="34" spans="1:8" x14ac:dyDescent="0.25">
      <c r="A34" s="179" t="s">
        <v>346</v>
      </c>
      <c r="B34" s="218">
        <f t="shared" si="0"/>
        <v>325</v>
      </c>
      <c r="C34" s="120">
        <v>31</v>
      </c>
      <c r="D34" s="120">
        <v>283</v>
      </c>
      <c r="E34" s="120">
        <v>0</v>
      </c>
      <c r="F34" s="120">
        <v>11</v>
      </c>
      <c r="H34" s="71"/>
    </row>
    <row r="35" spans="1:8" x14ac:dyDescent="0.25">
      <c r="A35" s="179" t="s">
        <v>313</v>
      </c>
      <c r="B35" s="218">
        <f t="shared" si="0"/>
        <v>112</v>
      </c>
      <c r="C35" s="120">
        <v>12</v>
      </c>
      <c r="D35" s="120">
        <v>97</v>
      </c>
      <c r="E35" s="120">
        <v>0</v>
      </c>
      <c r="F35" s="120">
        <v>3</v>
      </c>
      <c r="H35" s="71"/>
    </row>
    <row r="36" spans="1:8" x14ac:dyDescent="0.25">
      <c r="A36" s="179" t="s">
        <v>347</v>
      </c>
      <c r="B36" s="218">
        <f t="shared" si="0"/>
        <v>368</v>
      </c>
      <c r="C36" s="120">
        <v>59</v>
      </c>
      <c r="D36" s="120">
        <v>298</v>
      </c>
      <c r="E36" s="120">
        <v>0</v>
      </c>
      <c r="F36" s="120">
        <v>11</v>
      </c>
      <c r="H36" s="71"/>
    </row>
    <row r="37" spans="1:8" x14ac:dyDescent="0.25">
      <c r="A37" s="179" t="s">
        <v>348</v>
      </c>
      <c r="B37" s="218">
        <f t="shared" si="0"/>
        <v>302</v>
      </c>
      <c r="C37" s="120">
        <v>38</v>
      </c>
      <c r="D37" s="120">
        <v>244</v>
      </c>
      <c r="E37" s="120">
        <v>0</v>
      </c>
      <c r="F37" s="120">
        <v>20</v>
      </c>
      <c r="H37" s="71"/>
    </row>
    <row r="38" spans="1:8" x14ac:dyDescent="0.25">
      <c r="A38" s="179" t="s">
        <v>349</v>
      </c>
      <c r="B38" s="218">
        <f t="shared" si="0"/>
        <v>227</v>
      </c>
      <c r="C38" s="120">
        <v>37</v>
      </c>
      <c r="D38" s="120">
        <v>183</v>
      </c>
      <c r="E38" s="120">
        <v>0</v>
      </c>
      <c r="F38" s="120">
        <v>7</v>
      </c>
      <c r="H38" s="71"/>
    </row>
    <row r="39" spans="1:8" x14ac:dyDescent="0.25">
      <c r="A39" s="179" t="s">
        <v>350</v>
      </c>
      <c r="B39" s="218">
        <f t="shared" si="0"/>
        <v>410</v>
      </c>
      <c r="C39" s="120">
        <v>56</v>
      </c>
      <c r="D39" s="120">
        <v>348</v>
      </c>
      <c r="E39" s="120">
        <v>0</v>
      </c>
      <c r="F39" s="120">
        <v>6</v>
      </c>
      <c r="H39" s="71"/>
    </row>
    <row r="40" spans="1:8" x14ac:dyDescent="0.25">
      <c r="A40" s="179" t="s">
        <v>351</v>
      </c>
      <c r="B40" s="218">
        <f t="shared" si="0"/>
        <v>118</v>
      </c>
      <c r="C40" s="120">
        <v>8</v>
      </c>
      <c r="D40" s="120">
        <v>108</v>
      </c>
      <c r="E40" s="120">
        <v>0</v>
      </c>
      <c r="F40" s="120">
        <v>2</v>
      </c>
      <c r="H40" s="71"/>
    </row>
    <row r="41" spans="1:8" x14ac:dyDescent="0.25">
      <c r="A41" s="179" t="s">
        <v>352</v>
      </c>
      <c r="B41" s="218">
        <f t="shared" si="0"/>
        <v>72</v>
      </c>
      <c r="C41" s="120">
        <v>8</v>
      </c>
      <c r="D41" s="120">
        <v>64</v>
      </c>
      <c r="E41" s="120">
        <v>0</v>
      </c>
      <c r="F41" s="120">
        <v>0</v>
      </c>
      <c r="H41" s="71"/>
    </row>
    <row r="42" spans="1:8" x14ac:dyDescent="0.25">
      <c r="A42" s="179" t="s">
        <v>353</v>
      </c>
      <c r="B42" s="218">
        <f t="shared" si="0"/>
        <v>249</v>
      </c>
      <c r="C42" s="120">
        <v>32</v>
      </c>
      <c r="D42" s="120">
        <v>211</v>
      </c>
      <c r="E42" s="120">
        <v>0</v>
      </c>
      <c r="F42" s="120">
        <v>6</v>
      </c>
      <c r="H42" s="71"/>
    </row>
    <row r="43" spans="1:8" x14ac:dyDescent="0.25">
      <c r="A43" s="179" t="s">
        <v>354</v>
      </c>
      <c r="B43" s="218">
        <f t="shared" si="0"/>
        <v>209</v>
      </c>
      <c r="C43" s="120">
        <v>15</v>
      </c>
      <c r="D43" s="120">
        <v>189</v>
      </c>
      <c r="E43" s="120">
        <v>0</v>
      </c>
      <c r="F43" s="120">
        <v>5</v>
      </c>
      <c r="H43" s="71"/>
    </row>
    <row r="44" spans="1:8" x14ac:dyDescent="0.25">
      <c r="A44" s="179" t="s">
        <v>355</v>
      </c>
      <c r="B44" s="218">
        <f t="shared" si="0"/>
        <v>175</v>
      </c>
      <c r="C44" s="120">
        <v>9</v>
      </c>
      <c r="D44" s="120">
        <v>158</v>
      </c>
      <c r="E44" s="120">
        <v>0</v>
      </c>
      <c r="F44" s="120">
        <v>8</v>
      </c>
      <c r="H44" s="71"/>
    </row>
    <row r="45" spans="1:8" x14ac:dyDescent="0.25">
      <c r="A45" s="179" t="s">
        <v>356</v>
      </c>
      <c r="B45" s="218">
        <f t="shared" si="0"/>
        <v>19</v>
      </c>
      <c r="C45" s="120">
        <v>1</v>
      </c>
      <c r="D45" s="120">
        <v>17</v>
      </c>
      <c r="E45" s="120">
        <v>0</v>
      </c>
      <c r="F45" s="120">
        <v>1</v>
      </c>
      <c r="H45" s="71"/>
    </row>
    <row r="46" spans="1:8" x14ac:dyDescent="0.25">
      <c r="A46" s="179" t="s">
        <v>357</v>
      </c>
      <c r="B46" s="218">
        <f t="shared" si="0"/>
        <v>335</v>
      </c>
      <c r="C46" s="120">
        <v>39</v>
      </c>
      <c r="D46" s="120">
        <v>290</v>
      </c>
      <c r="E46" s="120">
        <v>0</v>
      </c>
      <c r="F46" s="120">
        <v>6</v>
      </c>
      <c r="H46" s="71"/>
    </row>
    <row r="47" spans="1:8" x14ac:dyDescent="0.25">
      <c r="A47" s="179" t="s">
        <v>358</v>
      </c>
      <c r="B47" s="218">
        <f t="shared" si="0"/>
        <v>387</v>
      </c>
      <c r="C47" s="120">
        <v>41</v>
      </c>
      <c r="D47" s="120">
        <v>331</v>
      </c>
      <c r="E47" s="120">
        <v>0</v>
      </c>
      <c r="F47" s="120">
        <v>15</v>
      </c>
      <c r="H47" s="71"/>
    </row>
    <row r="48" spans="1:8" x14ac:dyDescent="0.25">
      <c r="A48" s="179" t="s">
        <v>359</v>
      </c>
      <c r="B48" s="218">
        <f t="shared" si="0"/>
        <v>153</v>
      </c>
      <c r="C48" s="120">
        <v>16</v>
      </c>
      <c r="D48" s="120">
        <v>135</v>
      </c>
      <c r="E48" s="120">
        <v>0</v>
      </c>
      <c r="F48" s="120">
        <v>2</v>
      </c>
      <c r="H48" s="71"/>
    </row>
    <row r="49" spans="1:8" x14ac:dyDescent="0.25">
      <c r="A49" s="179" t="s">
        <v>272</v>
      </c>
      <c r="B49" s="218">
        <f t="shared" si="0"/>
        <v>472</v>
      </c>
      <c r="C49" s="120">
        <v>52</v>
      </c>
      <c r="D49" s="120">
        <v>404</v>
      </c>
      <c r="E49" s="120">
        <v>0</v>
      </c>
      <c r="F49" s="120">
        <v>16</v>
      </c>
      <c r="H49" s="71"/>
    </row>
    <row r="50" spans="1:8" x14ac:dyDescent="0.25">
      <c r="A50" s="179" t="s">
        <v>360</v>
      </c>
      <c r="B50" s="218">
        <f t="shared" si="0"/>
        <v>358</v>
      </c>
      <c r="C50" s="120">
        <v>29</v>
      </c>
      <c r="D50" s="120">
        <v>322</v>
      </c>
      <c r="E50" s="120">
        <v>0</v>
      </c>
      <c r="F50" s="120">
        <v>7</v>
      </c>
      <c r="H50" s="71"/>
    </row>
    <row r="51" spans="1:8" x14ac:dyDescent="0.25">
      <c r="A51" s="179" t="s">
        <v>361</v>
      </c>
      <c r="B51" s="218">
        <f t="shared" si="0"/>
        <v>281</v>
      </c>
      <c r="C51" s="120">
        <v>29</v>
      </c>
      <c r="D51" s="120">
        <v>246</v>
      </c>
      <c r="E51" s="120">
        <v>0</v>
      </c>
      <c r="F51" s="120">
        <v>6</v>
      </c>
      <c r="H51" s="71"/>
    </row>
    <row r="52" spans="1:8" x14ac:dyDescent="0.25">
      <c r="A52" s="179" t="s">
        <v>362</v>
      </c>
      <c r="B52" s="218">
        <f t="shared" si="0"/>
        <v>389</v>
      </c>
      <c r="C52" s="120">
        <v>51</v>
      </c>
      <c r="D52" s="120">
        <v>321</v>
      </c>
      <c r="E52" s="120">
        <v>0</v>
      </c>
      <c r="F52" s="120">
        <v>17</v>
      </c>
      <c r="H52" s="71"/>
    </row>
    <row r="53" spans="1:8" x14ac:dyDescent="0.25">
      <c r="A53" s="179" t="s">
        <v>363</v>
      </c>
      <c r="B53" s="218">
        <f t="shared" si="0"/>
        <v>395</v>
      </c>
      <c r="C53" s="120">
        <v>53</v>
      </c>
      <c r="D53" s="120">
        <v>336</v>
      </c>
      <c r="E53" s="120">
        <v>0</v>
      </c>
      <c r="F53" s="120">
        <v>6</v>
      </c>
      <c r="H53" s="71"/>
    </row>
    <row r="54" spans="1:8" x14ac:dyDescent="0.25">
      <c r="A54" s="179" t="s">
        <v>364</v>
      </c>
      <c r="B54" s="218">
        <f t="shared" si="0"/>
        <v>497</v>
      </c>
      <c r="C54" s="120">
        <v>47</v>
      </c>
      <c r="D54" s="120">
        <v>439</v>
      </c>
      <c r="E54" s="120">
        <v>0</v>
      </c>
      <c r="F54" s="120">
        <v>11</v>
      </c>
      <c r="H54" s="71"/>
    </row>
    <row r="55" spans="1:8" x14ac:dyDescent="0.25">
      <c r="A55" s="179" t="s">
        <v>365</v>
      </c>
      <c r="B55" s="218">
        <f t="shared" si="0"/>
        <v>320</v>
      </c>
      <c r="C55" s="120">
        <v>19</v>
      </c>
      <c r="D55" s="120">
        <v>293</v>
      </c>
      <c r="E55" s="120">
        <v>0</v>
      </c>
      <c r="F55" s="120">
        <v>8</v>
      </c>
      <c r="H55" s="71"/>
    </row>
    <row r="56" spans="1:8" x14ac:dyDescent="0.25">
      <c r="A56" s="179" t="s">
        <v>366</v>
      </c>
      <c r="B56" s="218">
        <f t="shared" si="0"/>
        <v>122</v>
      </c>
      <c r="C56" s="120">
        <v>4</v>
      </c>
      <c r="D56" s="120">
        <v>115</v>
      </c>
      <c r="E56" s="120">
        <v>0</v>
      </c>
      <c r="F56" s="120">
        <v>3</v>
      </c>
      <c r="H56" s="71"/>
    </row>
    <row r="57" spans="1:8" s="16" customFormat="1" x14ac:dyDescent="0.25">
      <c r="A57" s="35"/>
      <c r="B57" s="34"/>
      <c r="C57" s="34"/>
      <c r="D57" s="34"/>
      <c r="E57" s="32"/>
    </row>
    <row r="58" spans="1:8" s="16" customFormat="1" ht="90.75" customHeight="1" x14ac:dyDescent="0.25">
      <c r="A58" s="31" t="s">
        <v>945</v>
      </c>
      <c r="B58" s="30" t="s">
        <v>315</v>
      </c>
      <c r="C58" s="29" t="s">
        <v>316</v>
      </c>
      <c r="D58" s="29" t="s">
        <v>415</v>
      </c>
      <c r="E58" s="29" t="s">
        <v>141</v>
      </c>
      <c r="F58" s="29" t="s">
        <v>142</v>
      </c>
    </row>
    <row r="59" spans="1:8" s="16" customFormat="1" x14ac:dyDescent="0.25">
      <c r="A59" s="28" t="s">
        <v>317</v>
      </c>
      <c r="B59" s="11"/>
      <c r="C59" s="14"/>
      <c r="D59" s="14"/>
      <c r="E59" s="14"/>
      <c r="F59" s="37"/>
    </row>
    <row r="60" spans="1:8" x14ac:dyDescent="0.25">
      <c r="A60" s="180" t="s">
        <v>367</v>
      </c>
      <c r="B60" s="218">
        <f t="shared" ref="B60:B107" si="1">SUM(C60+D60+E60+F60)</f>
        <v>126</v>
      </c>
      <c r="C60" s="120">
        <v>10</v>
      </c>
      <c r="D60" s="120">
        <v>114</v>
      </c>
      <c r="E60" s="120">
        <v>0</v>
      </c>
      <c r="F60" s="120">
        <v>2</v>
      </c>
    </row>
    <row r="61" spans="1:8" x14ac:dyDescent="0.25">
      <c r="A61" s="180" t="s">
        <v>368</v>
      </c>
      <c r="B61" s="218">
        <f t="shared" si="1"/>
        <v>266</v>
      </c>
      <c r="C61" s="120">
        <v>37</v>
      </c>
      <c r="D61" s="120">
        <v>224</v>
      </c>
      <c r="E61" s="120">
        <v>0</v>
      </c>
      <c r="F61" s="120">
        <v>5</v>
      </c>
      <c r="H61" s="71"/>
    </row>
    <row r="62" spans="1:8" x14ac:dyDescent="0.25">
      <c r="A62" s="180" t="s">
        <v>369</v>
      </c>
      <c r="B62" s="218">
        <f t="shared" si="1"/>
        <v>311</v>
      </c>
      <c r="C62" s="120">
        <v>38</v>
      </c>
      <c r="D62" s="120">
        <v>253</v>
      </c>
      <c r="E62" s="120">
        <v>1</v>
      </c>
      <c r="F62" s="120">
        <v>19</v>
      </c>
      <c r="H62" s="71"/>
    </row>
    <row r="63" spans="1:8" x14ac:dyDescent="0.25">
      <c r="A63" s="180" t="s">
        <v>370</v>
      </c>
      <c r="B63" s="218">
        <f t="shared" si="1"/>
        <v>66</v>
      </c>
      <c r="C63" s="120">
        <v>17</v>
      </c>
      <c r="D63" s="120">
        <v>44</v>
      </c>
      <c r="E63" s="120">
        <v>0</v>
      </c>
      <c r="F63" s="120">
        <v>5</v>
      </c>
      <c r="H63" s="71"/>
    </row>
    <row r="64" spans="1:8" x14ac:dyDescent="0.25">
      <c r="A64" s="180" t="s">
        <v>371</v>
      </c>
      <c r="B64" s="218">
        <f t="shared" si="1"/>
        <v>277</v>
      </c>
      <c r="C64" s="120">
        <v>40</v>
      </c>
      <c r="D64" s="120">
        <v>232</v>
      </c>
      <c r="E64" s="120">
        <v>0</v>
      </c>
      <c r="F64" s="120">
        <v>5</v>
      </c>
      <c r="H64" s="71"/>
    </row>
    <row r="65" spans="1:8" x14ac:dyDescent="0.25">
      <c r="A65" s="180" t="s">
        <v>372</v>
      </c>
      <c r="B65" s="218">
        <f t="shared" si="1"/>
        <v>467</v>
      </c>
      <c r="C65" s="120">
        <v>71</v>
      </c>
      <c r="D65" s="120">
        <v>390</v>
      </c>
      <c r="E65" s="120">
        <v>0</v>
      </c>
      <c r="F65" s="120">
        <v>6</v>
      </c>
      <c r="H65" s="71"/>
    </row>
    <row r="66" spans="1:8" x14ac:dyDescent="0.25">
      <c r="A66" s="180" t="s">
        <v>373</v>
      </c>
      <c r="B66" s="218">
        <f t="shared" si="1"/>
        <v>189</v>
      </c>
      <c r="C66" s="120">
        <v>25</v>
      </c>
      <c r="D66" s="120">
        <v>156</v>
      </c>
      <c r="E66" s="120">
        <v>0</v>
      </c>
      <c r="F66" s="120">
        <v>8</v>
      </c>
      <c r="H66" s="71"/>
    </row>
    <row r="67" spans="1:8" x14ac:dyDescent="0.25">
      <c r="A67" s="180" t="s">
        <v>374</v>
      </c>
      <c r="B67" s="218">
        <f t="shared" si="1"/>
        <v>109</v>
      </c>
      <c r="C67" s="120">
        <v>25</v>
      </c>
      <c r="D67" s="120">
        <v>76</v>
      </c>
      <c r="E67" s="120">
        <v>0</v>
      </c>
      <c r="F67" s="120">
        <v>8</v>
      </c>
      <c r="H67" s="71"/>
    </row>
    <row r="68" spans="1:8" x14ac:dyDescent="0.25">
      <c r="A68" s="180" t="s">
        <v>375</v>
      </c>
      <c r="B68" s="218">
        <f t="shared" si="1"/>
        <v>105</v>
      </c>
      <c r="C68" s="120">
        <v>23</v>
      </c>
      <c r="D68" s="120">
        <v>73</v>
      </c>
      <c r="E68" s="120">
        <v>0</v>
      </c>
      <c r="F68" s="120">
        <v>9</v>
      </c>
      <c r="H68" s="71"/>
    </row>
    <row r="69" spans="1:8" x14ac:dyDescent="0.25">
      <c r="A69" s="180" t="s">
        <v>376</v>
      </c>
      <c r="B69" s="218">
        <f t="shared" si="1"/>
        <v>11</v>
      </c>
      <c r="C69" s="120">
        <v>2</v>
      </c>
      <c r="D69" s="120">
        <v>8</v>
      </c>
      <c r="E69" s="120">
        <v>0</v>
      </c>
      <c r="F69" s="120">
        <v>1</v>
      </c>
      <c r="H69" s="71"/>
    </row>
    <row r="70" spans="1:8" x14ac:dyDescent="0.25">
      <c r="A70" s="180" t="s">
        <v>377</v>
      </c>
      <c r="B70" s="218">
        <f t="shared" si="1"/>
        <v>410</v>
      </c>
      <c r="C70" s="120">
        <v>50</v>
      </c>
      <c r="D70" s="120">
        <v>353</v>
      </c>
      <c r="E70" s="120">
        <v>0</v>
      </c>
      <c r="F70" s="120">
        <v>7</v>
      </c>
      <c r="H70" s="71"/>
    </row>
    <row r="71" spans="1:8" x14ac:dyDescent="0.25">
      <c r="A71" s="180" t="s">
        <v>378</v>
      </c>
      <c r="B71" s="218">
        <f t="shared" si="1"/>
        <v>379</v>
      </c>
      <c r="C71" s="120">
        <v>34</v>
      </c>
      <c r="D71" s="120">
        <v>337</v>
      </c>
      <c r="E71" s="120">
        <v>0</v>
      </c>
      <c r="F71" s="120">
        <v>8</v>
      </c>
      <c r="H71" s="71"/>
    </row>
    <row r="72" spans="1:8" x14ac:dyDescent="0.25">
      <c r="A72" s="180" t="s">
        <v>379</v>
      </c>
      <c r="B72" s="218">
        <f t="shared" si="1"/>
        <v>340</v>
      </c>
      <c r="C72" s="120">
        <v>45</v>
      </c>
      <c r="D72" s="120">
        <v>281</v>
      </c>
      <c r="E72" s="120">
        <v>0</v>
      </c>
      <c r="F72" s="120">
        <v>14</v>
      </c>
      <c r="H72" s="71"/>
    </row>
    <row r="73" spans="1:8" x14ac:dyDescent="0.25">
      <c r="A73" s="180" t="s">
        <v>380</v>
      </c>
      <c r="B73" s="218">
        <f t="shared" si="1"/>
        <v>193</v>
      </c>
      <c r="C73" s="120">
        <v>22</v>
      </c>
      <c r="D73" s="120">
        <v>168</v>
      </c>
      <c r="E73" s="120">
        <v>0</v>
      </c>
      <c r="F73" s="120">
        <v>3</v>
      </c>
      <c r="H73" s="71"/>
    </row>
    <row r="74" spans="1:8" x14ac:dyDescent="0.25">
      <c r="A74" s="180" t="s">
        <v>381</v>
      </c>
      <c r="B74" s="218">
        <f t="shared" si="1"/>
        <v>290</v>
      </c>
      <c r="C74" s="120">
        <v>42</v>
      </c>
      <c r="D74" s="120">
        <v>244</v>
      </c>
      <c r="E74" s="120">
        <v>0</v>
      </c>
      <c r="F74" s="120">
        <v>4</v>
      </c>
      <c r="H74" s="71"/>
    </row>
    <row r="75" spans="1:8" x14ac:dyDescent="0.25">
      <c r="A75" s="180" t="s">
        <v>382</v>
      </c>
      <c r="B75" s="218">
        <f t="shared" si="1"/>
        <v>358</v>
      </c>
      <c r="C75" s="120">
        <v>28</v>
      </c>
      <c r="D75" s="120">
        <v>320</v>
      </c>
      <c r="E75" s="120">
        <v>0</v>
      </c>
      <c r="F75" s="120">
        <v>10</v>
      </c>
      <c r="H75" s="71"/>
    </row>
    <row r="76" spans="1:8" x14ac:dyDescent="0.25">
      <c r="A76" s="180" t="s">
        <v>383</v>
      </c>
      <c r="B76" s="218">
        <f t="shared" si="1"/>
        <v>279</v>
      </c>
      <c r="C76" s="120">
        <v>34</v>
      </c>
      <c r="D76" s="120">
        <v>241</v>
      </c>
      <c r="E76" s="120">
        <v>0</v>
      </c>
      <c r="F76" s="120">
        <v>4</v>
      </c>
      <c r="H76" s="71"/>
    </row>
    <row r="77" spans="1:8" x14ac:dyDescent="0.25">
      <c r="A77" s="180" t="s">
        <v>384</v>
      </c>
      <c r="B77" s="218">
        <f t="shared" si="1"/>
        <v>138</v>
      </c>
      <c r="C77" s="120">
        <v>20</v>
      </c>
      <c r="D77" s="120">
        <v>114</v>
      </c>
      <c r="E77" s="120">
        <v>0</v>
      </c>
      <c r="F77" s="120">
        <v>4</v>
      </c>
      <c r="H77" s="71"/>
    </row>
    <row r="78" spans="1:8" x14ac:dyDescent="0.25">
      <c r="A78" s="180" t="s">
        <v>385</v>
      </c>
      <c r="B78" s="218">
        <f t="shared" si="1"/>
        <v>253</v>
      </c>
      <c r="C78" s="120">
        <v>38</v>
      </c>
      <c r="D78" s="120">
        <v>214</v>
      </c>
      <c r="E78" s="120">
        <v>0</v>
      </c>
      <c r="F78" s="120">
        <v>1</v>
      </c>
      <c r="H78" s="71"/>
    </row>
    <row r="79" spans="1:8" x14ac:dyDescent="0.25">
      <c r="A79" s="180" t="s">
        <v>386</v>
      </c>
      <c r="B79" s="218">
        <f t="shared" si="1"/>
        <v>437</v>
      </c>
      <c r="C79" s="120">
        <v>40</v>
      </c>
      <c r="D79" s="120">
        <v>390</v>
      </c>
      <c r="E79" s="120">
        <v>0</v>
      </c>
      <c r="F79" s="120">
        <v>7</v>
      </c>
      <c r="H79" s="71"/>
    </row>
    <row r="80" spans="1:8" x14ac:dyDescent="0.25">
      <c r="A80" s="180" t="s">
        <v>387</v>
      </c>
      <c r="B80" s="218">
        <f t="shared" si="1"/>
        <v>247</v>
      </c>
      <c r="C80" s="120">
        <v>37</v>
      </c>
      <c r="D80" s="120">
        <v>193</v>
      </c>
      <c r="E80" s="120">
        <v>0</v>
      </c>
      <c r="F80" s="120">
        <v>17</v>
      </c>
      <c r="H80" s="71"/>
    </row>
    <row r="81" spans="1:8" x14ac:dyDescent="0.25">
      <c r="A81" s="180" t="s">
        <v>388</v>
      </c>
      <c r="B81" s="218">
        <f t="shared" si="1"/>
        <v>322</v>
      </c>
      <c r="C81" s="120">
        <v>35</v>
      </c>
      <c r="D81" s="120">
        <v>278</v>
      </c>
      <c r="E81" s="120">
        <v>0</v>
      </c>
      <c r="F81" s="120">
        <v>9</v>
      </c>
      <c r="H81" s="71"/>
    </row>
    <row r="82" spans="1:8" x14ac:dyDescent="0.25">
      <c r="A82" s="180" t="s">
        <v>389</v>
      </c>
      <c r="B82" s="218">
        <f t="shared" si="1"/>
        <v>273</v>
      </c>
      <c r="C82" s="120">
        <v>33</v>
      </c>
      <c r="D82" s="120">
        <v>231</v>
      </c>
      <c r="E82" s="120">
        <v>1</v>
      </c>
      <c r="F82" s="120">
        <v>8</v>
      </c>
      <c r="H82" s="71"/>
    </row>
    <row r="83" spans="1:8" x14ac:dyDescent="0.25">
      <c r="A83" s="180" t="s">
        <v>390</v>
      </c>
      <c r="B83" s="218">
        <f t="shared" si="1"/>
        <v>237</v>
      </c>
      <c r="C83" s="120">
        <v>34</v>
      </c>
      <c r="D83" s="120">
        <v>200</v>
      </c>
      <c r="E83" s="120">
        <v>0</v>
      </c>
      <c r="F83" s="120">
        <v>3</v>
      </c>
      <c r="H83" s="71"/>
    </row>
    <row r="84" spans="1:8" x14ac:dyDescent="0.25">
      <c r="A84" s="180" t="s">
        <v>391</v>
      </c>
      <c r="B84" s="218">
        <f t="shared" si="1"/>
        <v>242</v>
      </c>
      <c r="C84" s="120">
        <v>26</v>
      </c>
      <c r="D84" s="120">
        <v>211</v>
      </c>
      <c r="E84" s="120">
        <v>0</v>
      </c>
      <c r="F84" s="120">
        <v>5</v>
      </c>
      <c r="H84" s="71"/>
    </row>
    <row r="85" spans="1:8" x14ac:dyDescent="0.25">
      <c r="A85" s="180" t="s">
        <v>392</v>
      </c>
      <c r="B85" s="218">
        <f t="shared" si="1"/>
        <v>538</v>
      </c>
      <c r="C85" s="120">
        <v>38</v>
      </c>
      <c r="D85" s="120">
        <v>483</v>
      </c>
      <c r="E85" s="120">
        <v>1</v>
      </c>
      <c r="F85" s="120">
        <v>16</v>
      </c>
      <c r="H85" s="71"/>
    </row>
    <row r="86" spans="1:8" x14ac:dyDescent="0.25">
      <c r="A86" s="180" t="s">
        <v>393</v>
      </c>
      <c r="B86" s="218">
        <f t="shared" si="1"/>
        <v>350</v>
      </c>
      <c r="C86" s="120">
        <v>30</v>
      </c>
      <c r="D86" s="120">
        <v>306</v>
      </c>
      <c r="E86" s="120">
        <v>0</v>
      </c>
      <c r="F86" s="120">
        <v>14</v>
      </c>
      <c r="H86" s="71"/>
    </row>
    <row r="87" spans="1:8" x14ac:dyDescent="0.25">
      <c r="A87" s="180" t="s">
        <v>394</v>
      </c>
      <c r="B87" s="218">
        <f t="shared" si="1"/>
        <v>459</v>
      </c>
      <c r="C87" s="120">
        <v>63</v>
      </c>
      <c r="D87" s="120">
        <v>382</v>
      </c>
      <c r="E87" s="120">
        <v>0</v>
      </c>
      <c r="F87" s="120">
        <v>14</v>
      </c>
      <c r="H87" s="71"/>
    </row>
    <row r="88" spans="1:8" x14ac:dyDescent="0.25">
      <c r="A88" s="180" t="s">
        <v>395</v>
      </c>
      <c r="B88" s="218">
        <f t="shared" si="1"/>
        <v>558</v>
      </c>
      <c r="C88" s="120">
        <v>64</v>
      </c>
      <c r="D88" s="120">
        <v>486</v>
      </c>
      <c r="E88" s="120">
        <v>0</v>
      </c>
      <c r="F88" s="120">
        <v>8</v>
      </c>
      <c r="H88" s="71"/>
    </row>
    <row r="89" spans="1:8" x14ac:dyDescent="0.25">
      <c r="A89" s="180" t="s">
        <v>396</v>
      </c>
      <c r="B89" s="218">
        <f t="shared" si="1"/>
        <v>396</v>
      </c>
      <c r="C89" s="120">
        <v>49</v>
      </c>
      <c r="D89" s="120">
        <v>334</v>
      </c>
      <c r="E89" s="120">
        <v>0</v>
      </c>
      <c r="F89" s="120">
        <v>13</v>
      </c>
      <c r="H89" s="71"/>
    </row>
    <row r="90" spans="1:8" x14ac:dyDescent="0.25">
      <c r="A90" s="180" t="s">
        <v>397</v>
      </c>
      <c r="B90" s="218">
        <f t="shared" si="1"/>
        <v>146</v>
      </c>
      <c r="C90" s="120">
        <v>11</v>
      </c>
      <c r="D90" s="120">
        <v>132</v>
      </c>
      <c r="E90" s="120">
        <v>0</v>
      </c>
      <c r="F90" s="120">
        <v>3</v>
      </c>
      <c r="H90" s="71"/>
    </row>
    <row r="91" spans="1:8" x14ac:dyDescent="0.25">
      <c r="A91" s="180" t="s">
        <v>398</v>
      </c>
      <c r="B91" s="218">
        <f t="shared" si="1"/>
        <v>449</v>
      </c>
      <c r="C91" s="120">
        <v>56</v>
      </c>
      <c r="D91" s="120">
        <v>381</v>
      </c>
      <c r="E91" s="120">
        <v>0</v>
      </c>
      <c r="F91" s="120">
        <v>12</v>
      </c>
      <c r="H91" s="71"/>
    </row>
    <row r="92" spans="1:8" x14ac:dyDescent="0.25">
      <c r="A92" s="180" t="s">
        <v>399</v>
      </c>
      <c r="B92" s="218">
        <f t="shared" si="1"/>
        <v>371</v>
      </c>
      <c r="C92" s="120">
        <v>44</v>
      </c>
      <c r="D92" s="120">
        <v>317</v>
      </c>
      <c r="E92" s="120">
        <v>1</v>
      </c>
      <c r="F92" s="120">
        <v>9</v>
      </c>
      <c r="H92" s="71"/>
    </row>
    <row r="93" spans="1:8" x14ac:dyDescent="0.25">
      <c r="A93" s="180" t="s">
        <v>400</v>
      </c>
      <c r="B93" s="218">
        <f t="shared" si="1"/>
        <v>312</v>
      </c>
      <c r="C93" s="120">
        <v>33</v>
      </c>
      <c r="D93" s="120">
        <v>269</v>
      </c>
      <c r="E93" s="120">
        <v>0</v>
      </c>
      <c r="F93" s="120">
        <v>10</v>
      </c>
      <c r="H93" s="71"/>
    </row>
    <row r="94" spans="1:8" x14ac:dyDescent="0.25">
      <c r="A94" s="180" t="s">
        <v>401</v>
      </c>
      <c r="B94" s="218">
        <f t="shared" si="1"/>
        <v>261</v>
      </c>
      <c r="C94" s="120">
        <v>20</v>
      </c>
      <c r="D94" s="120">
        <v>232</v>
      </c>
      <c r="E94" s="120">
        <v>0</v>
      </c>
      <c r="F94" s="120">
        <v>9</v>
      </c>
      <c r="H94" s="71"/>
    </row>
    <row r="95" spans="1:8" x14ac:dyDescent="0.25">
      <c r="A95" s="180" t="s">
        <v>402</v>
      </c>
      <c r="B95" s="218">
        <f t="shared" si="1"/>
        <v>310</v>
      </c>
      <c r="C95" s="120">
        <v>28</v>
      </c>
      <c r="D95" s="120">
        <v>263</v>
      </c>
      <c r="E95" s="120">
        <v>0</v>
      </c>
      <c r="F95" s="120">
        <v>19</v>
      </c>
      <c r="H95" s="71"/>
    </row>
    <row r="96" spans="1:8" x14ac:dyDescent="0.25">
      <c r="A96" s="180" t="s">
        <v>403</v>
      </c>
      <c r="B96" s="218">
        <f t="shared" si="1"/>
        <v>217</v>
      </c>
      <c r="C96" s="120">
        <v>35</v>
      </c>
      <c r="D96" s="120">
        <v>173</v>
      </c>
      <c r="E96" s="120">
        <v>0</v>
      </c>
      <c r="F96" s="120">
        <v>9</v>
      </c>
      <c r="H96" s="71"/>
    </row>
    <row r="97" spans="1:8" x14ac:dyDescent="0.25">
      <c r="A97" s="180" t="s">
        <v>404</v>
      </c>
      <c r="B97" s="218">
        <f t="shared" si="1"/>
        <v>191</v>
      </c>
      <c r="C97" s="120">
        <v>35</v>
      </c>
      <c r="D97" s="120">
        <v>155</v>
      </c>
      <c r="E97" s="120">
        <v>0</v>
      </c>
      <c r="F97" s="120">
        <v>1</v>
      </c>
      <c r="H97" s="71"/>
    </row>
    <row r="98" spans="1:8" x14ac:dyDescent="0.25">
      <c r="A98" s="180" t="s">
        <v>405</v>
      </c>
      <c r="B98" s="218">
        <f t="shared" si="1"/>
        <v>314</v>
      </c>
      <c r="C98" s="120">
        <v>33</v>
      </c>
      <c r="D98" s="120">
        <v>268</v>
      </c>
      <c r="E98" s="120">
        <v>0</v>
      </c>
      <c r="F98" s="120">
        <v>13</v>
      </c>
      <c r="H98" s="71"/>
    </row>
    <row r="99" spans="1:8" x14ac:dyDescent="0.25">
      <c r="A99" s="180" t="s">
        <v>406</v>
      </c>
      <c r="B99" s="218">
        <f t="shared" si="1"/>
        <v>521</v>
      </c>
      <c r="C99" s="120">
        <v>61</v>
      </c>
      <c r="D99" s="120">
        <v>450</v>
      </c>
      <c r="E99" s="120">
        <v>1</v>
      </c>
      <c r="F99" s="120">
        <v>9</v>
      </c>
      <c r="H99" s="71"/>
    </row>
    <row r="100" spans="1:8" x14ac:dyDescent="0.25">
      <c r="A100" s="180" t="s">
        <v>407</v>
      </c>
      <c r="B100" s="218">
        <f t="shared" si="1"/>
        <v>123</v>
      </c>
      <c r="C100" s="120">
        <v>11</v>
      </c>
      <c r="D100" s="120">
        <v>110</v>
      </c>
      <c r="E100" s="120">
        <v>0</v>
      </c>
      <c r="F100" s="120">
        <v>2</v>
      </c>
      <c r="H100" s="71"/>
    </row>
    <row r="101" spans="1:8" x14ac:dyDescent="0.25">
      <c r="A101" s="180" t="s">
        <v>314</v>
      </c>
      <c r="B101" s="218">
        <f t="shared" si="1"/>
        <v>202</v>
      </c>
      <c r="C101" s="120">
        <v>18</v>
      </c>
      <c r="D101" s="120">
        <v>180</v>
      </c>
      <c r="E101" s="120">
        <v>0</v>
      </c>
      <c r="F101" s="120">
        <v>4</v>
      </c>
      <c r="H101" s="71"/>
    </row>
    <row r="102" spans="1:8" x14ac:dyDescent="0.25">
      <c r="A102" s="180" t="s">
        <v>408</v>
      </c>
      <c r="B102" s="218">
        <f t="shared" si="1"/>
        <v>304</v>
      </c>
      <c r="C102" s="120">
        <v>24</v>
      </c>
      <c r="D102" s="120">
        <v>277</v>
      </c>
      <c r="E102" s="120">
        <v>0</v>
      </c>
      <c r="F102" s="120">
        <v>3</v>
      </c>
      <c r="H102" s="71"/>
    </row>
    <row r="103" spans="1:8" x14ac:dyDescent="0.25">
      <c r="A103" s="180" t="s">
        <v>409</v>
      </c>
      <c r="B103" s="218">
        <f t="shared" si="1"/>
        <v>260</v>
      </c>
      <c r="C103" s="120">
        <v>32</v>
      </c>
      <c r="D103" s="120">
        <v>222</v>
      </c>
      <c r="E103" s="120">
        <v>0</v>
      </c>
      <c r="F103" s="120">
        <v>6</v>
      </c>
      <c r="H103" s="71"/>
    </row>
    <row r="104" spans="1:8" x14ac:dyDescent="0.25">
      <c r="A104" s="180" t="s">
        <v>410</v>
      </c>
      <c r="B104" s="218">
        <f t="shared" si="1"/>
        <v>258</v>
      </c>
      <c r="C104" s="120">
        <v>18</v>
      </c>
      <c r="D104" s="120">
        <v>233</v>
      </c>
      <c r="E104" s="120">
        <v>0</v>
      </c>
      <c r="F104" s="120">
        <v>7</v>
      </c>
      <c r="H104" s="71"/>
    </row>
    <row r="105" spans="1:8" x14ac:dyDescent="0.25">
      <c r="A105" s="180" t="s">
        <v>411</v>
      </c>
      <c r="B105" s="218">
        <f t="shared" si="1"/>
        <v>441</v>
      </c>
      <c r="C105" s="120">
        <v>67</v>
      </c>
      <c r="D105" s="120">
        <v>363</v>
      </c>
      <c r="E105" s="120">
        <v>0</v>
      </c>
      <c r="F105" s="120">
        <v>11</v>
      </c>
      <c r="H105" s="71"/>
    </row>
    <row r="106" spans="1:8" x14ac:dyDescent="0.25">
      <c r="A106" s="180" t="s">
        <v>412</v>
      </c>
      <c r="B106" s="218">
        <f t="shared" si="1"/>
        <v>356</v>
      </c>
      <c r="C106" s="120">
        <v>51</v>
      </c>
      <c r="D106" s="120">
        <v>295</v>
      </c>
      <c r="E106" s="120">
        <v>2</v>
      </c>
      <c r="F106" s="120">
        <v>8</v>
      </c>
      <c r="H106" s="71"/>
    </row>
    <row r="107" spans="1:8" x14ac:dyDescent="0.25">
      <c r="A107" s="180" t="s">
        <v>413</v>
      </c>
      <c r="B107" s="218">
        <f t="shared" si="1"/>
        <v>403</v>
      </c>
      <c r="C107" s="120">
        <v>50</v>
      </c>
      <c r="D107" s="120">
        <v>344</v>
      </c>
      <c r="E107" s="120">
        <v>0</v>
      </c>
      <c r="F107" s="120">
        <v>9</v>
      </c>
      <c r="H107" s="71"/>
    </row>
    <row r="108" spans="1:8" x14ac:dyDescent="0.25">
      <c r="A108" s="181" t="s">
        <v>414</v>
      </c>
      <c r="B108" s="218">
        <v>29067</v>
      </c>
      <c r="C108" s="130">
        <f>SUM(C4:C107)</f>
        <v>3312</v>
      </c>
      <c r="D108" s="130">
        <v>24876</v>
      </c>
      <c r="E108" s="130">
        <v>7</v>
      </c>
      <c r="F108" s="130">
        <f>SUM(F4:F107)</f>
        <v>872</v>
      </c>
    </row>
    <row r="109" spans="1:8" x14ac:dyDescent="0.25">
      <c r="B109" s="220"/>
      <c r="C109" s="220"/>
      <c r="D109" s="254"/>
      <c r="E109" s="220"/>
      <c r="F109" s="254"/>
    </row>
  </sheetData>
  <pageMargins left="0.7" right="0.7" top="1.0416666666666667" bottom="0.75" header="0.3" footer="0.3"/>
  <pageSetup paperSize="5" orientation="portrait" r:id="rId1"/>
  <headerFooter>
    <oddHeader>&amp;C&amp;"-,Bold"&amp;16 2017 General Election
November 7, 2017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State Supreme Court</vt:lpstr>
      <vt:lpstr>County Executive</vt:lpstr>
      <vt:lpstr>County Clerk</vt:lpstr>
      <vt:lpstr>County Legislators</vt:lpstr>
      <vt:lpstr>Dunkirk City</vt:lpstr>
      <vt:lpstr>Jamestown City</vt:lpstr>
      <vt:lpstr>Towns</vt:lpstr>
      <vt:lpstr>Village</vt:lpstr>
      <vt:lpstr>Prop One</vt:lpstr>
      <vt:lpstr>Prop Two</vt:lpstr>
      <vt:lpstr>Prop Three</vt:lpstr>
    </vt:vector>
  </TitlesOfParts>
  <Company>Chautauqua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Nacole</dc:creator>
  <cp:lastModifiedBy>Babcock, Chelsea</cp:lastModifiedBy>
  <cp:lastPrinted>2017-11-22T19:00:10Z</cp:lastPrinted>
  <dcterms:created xsi:type="dcterms:W3CDTF">2017-10-27T11:40:15Z</dcterms:created>
  <dcterms:modified xsi:type="dcterms:W3CDTF">2019-09-09T20:12:01Z</dcterms:modified>
</cp:coreProperties>
</file>