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cockC\Desktop\Past Elections\"/>
    </mc:Choice>
  </mc:AlternateContent>
  <bookViews>
    <workbookView xWindow="0" yWindow="0" windowWidth="14160" windowHeight="5835"/>
  </bookViews>
  <sheets>
    <sheet name="County Legislature" sheetId="3" r:id="rId1"/>
    <sheet name="Dunkirk City" sheetId="4" r:id="rId2"/>
    <sheet name="Jamestown City" sheetId="5" r:id="rId3"/>
    <sheet name="Towns" sheetId="6" r:id="rId4"/>
    <sheet name="Villages" sheetId="7" r:id="rId5"/>
    <sheet name="County Judge" sheetId="2" r:id="rId6"/>
    <sheet name="8th Judicial " sheetId="1" r:id="rId7"/>
  </sheets>
  <calcPr calcId="162913"/>
</workbook>
</file>

<file path=xl/calcChain.xml><?xml version="1.0" encoding="utf-8"?>
<calcChain xmlns="http://schemas.openxmlformats.org/spreadsheetml/2006/main">
  <c r="D33" i="7" l="1"/>
  <c r="D32" i="7"/>
  <c r="C33" i="7"/>
  <c r="C32" i="7"/>
  <c r="D581" i="6"/>
  <c r="D580" i="6"/>
  <c r="D579" i="6"/>
  <c r="B33" i="7" l="1"/>
  <c r="B32" i="7"/>
  <c r="C211" i="6"/>
  <c r="C90" i="4" l="1"/>
  <c r="M109" i="3"/>
  <c r="E711" i="6" l="1"/>
  <c r="D711" i="6"/>
  <c r="C711" i="6"/>
  <c r="H706" i="6"/>
  <c r="G706" i="6"/>
  <c r="F706" i="6"/>
  <c r="E706" i="6"/>
  <c r="L701" i="6"/>
  <c r="K701" i="6"/>
  <c r="J701" i="6"/>
  <c r="I701" i="6"/>
  <c r="H701" i="6"/>
  <c r="G701" i="6"/>
  <c r="G696" i="6"/>
  <c r="F696" i="6"/>
  <c r="E696" i="6"/>
  <c r="D696" i="6"/>
  <c r="F691" i="6"/>
  <c r="D691" i="6"/>
  <c r="E691" i="6"/>
  <c r="B211" i="6" l="1"/>
  <c r="H16" i="4" l="1"/>
  <c r="S62" i="7" l="1"/>
  <c r="T62" i="7"/>
  <c r="G86" i="7"/>
  <c r="L86" i="7"/>
  <c r="G80" i="7"/>
  <c r="I22" i="5" l="1"/>
  <c r="H22" i="5"/>
  <c r="G22" i="5"/>
  <c r="H36" i="6"/>
  <c r="G34" i="7" l="1"/>
  <c r="H34" i="7"/>
  <c r="F28" i="7" l="1"/>
  <c r="G21" i="7"/>
  <c r="H91" i="6"/>
  <c r="G85" i="6"/>
  <c r="I167" i="3" l="1"/>
  <c r="M67" i="3"/>
  <c r="I44" i="7" l="1"/>
  <c r="E39" i="7"/>
  <c r="C83" i="3"/>
  <c r="B83" i="3" s="1"/>
  <c r="C82" i="3"/>
  <c r="B82" i="3" s="1"/>
  <c r="C10" i="2" l="1"/>
  <c r="B10" i="2" s="1"/>
  <c r="I154" i="6" l="1"/>
  <c r="H118" i="6"/>
  <c r="I118" i="6"/>
  <c r="J127" i="6"/>
  <c r="G136" i="6"/>
  <c r="R145" i="6"/>
  <c r="H680" i="6" l="1"/>
  <c r="H674" i="6"/>
  <c r="H668" i="6"/>
  <c r="F619" i="6"/>
  <c r="H218" i="6"/>
  <c r="J98" i="6"/>
  <c r="J16" i="4"/>
  <c r="F32" i="4"/>
  <c r="F48" i="4"/>
  <c r="H64" i="4"/>
  <c r="G80" i="4"/>
  <c r="H96" i="4"/>
  <c r="F128" i="4"/>
  <c r="F112" i="4"/>
  <c r="F539" i="6" l="1"/>
  <c r="K563" i="6"/>
  <c r="P575" i="6"/>
  <c r="J582" i="6"/>
  <c r="O589" i="6"/>
  <c r="H595" i="6"/>
  <c r="H601" i="6"/>
  <c r="H607" i="6"/>
  <c r="K613" i="6"/>
  <c r="K625" i="6"/>
  <c r="J158" i="3"/>
  <c r="H148" i="3"/>
  <c r="I139" i="3"/>
  <c r="H36" i="3"/>
  <c r="K30" i="3"/>
  <c r="L10" i="3"/>
  <c r="M21" i="3"/>
  <c r="D9" i="3"/>
  <c r="D8" i="3"/>
  <c r="D7" i="3"/>
  <c r="D6" i="3"/>
  <c r="D5" i="3"/>
  <c r="D4" i="3"/>
  <c r="D3" i="3"/>
  <c r="E47" i="3"/>
  <c r="F47" i="3"/>
  <c r="G47" i="3"/>
  <c r="H47" i="3"/>
  <c r="I47" i="3"/>
  <c r="J47" i="3"/>
  <c r="K47" i="3"/>
  <c r="D42" i="3"/>
  <c r="C42" i="3"/>
  <c r="D180" i="6"/>
  <c r="E180" i="6"/>
  <c r="F180" i="6"/>
  <c r="C179" i="6"/>
  <c r="B179" i="6" s="1"/>
  <c r="E173" i="6"/>
  <c r="F173" i="6"/>
  <c r="G173" i="6"/>
  <c r="H173" i="6"/>
  <c r="D172" i="6"/>
  <c r="C172" i="6"/>
  <c r="D166" i="6"/>
  <c r="E166" i="6"/>
  <c r="F166" i="6"/>
  <c r="C165" i="6"/>
  <c r="B165" i="6" s="1"/>
  <c r="D160" i="6"/>
  <c r="E160" i="6"/>
  <c r="F160" i="6"/>
  <c r="C159" i="6"/>
  <c r="B159" i="6" s="1"/>
  <c r="H686" i="6"/>
  <c r="D21" i="6"/>
  <c r="C21" i="6"/>
  <c r="G76" i="3"/>
  <c r="B42" i="3" l="1"/>
  <c r="B172" i="6"/>
  <c r="F509" i="6" l="1"/>
  <c r="F515" i="6"/>
  <c r="H521" i="6"/>
  <c r="F527" i="6"/>
  <c r="F226" i="6"/>
  <c r="F234" i="6"/>
  <c r="H242" i="6"/>
  <c r="F249" i="6"/>
  <c r="F383" i="6"/>
  <c r="F378" i="6"/>
  <c r="F363" i="6"/>
  <c r="F368" i="6"/>
  <c r="H373" i="6"/>
  <c r="E36" i="6" l="1"/>
  <c r="F36" i="6"/>
  <c r="G36" i="6"/>
  <c r="I36" i="6"/>
  <c r="J36" i="6"/>
  <c r="D31" i="6"/>
  <c r="D35" i="6"/>
  <c r="D34" i="6"/>
  <c r="D33" i="6"/>
  <c r="D32" i="6"/>
  <c r="C35" i="6"/>
  <c r="C34" i="6"/>
  <c r="C33" i="6"/>
  <c r="B33" i="6" s="1"/>
  <c r="C32" i="6"/>
  <c r="C31" i="6"/>
  <c r="I79" i="6"/>
  <c r="H93" i="3"/>
  <c r="J68" i="7"/>
  <c r="K74" i="7"/>
  <c r="F72" i="6"/>
  <c r="P63" i="6"/>
  <c r="J54" i="6"/>
  <c r="H45" i="6"/>
  <c r="B35" i="6" l="1"/>
  <c r="B34" i="6"/>
  <c r="B32" i="6"/>
  <c r="B31" i="6"/>
  <c r="D36" i="6"/>
  <c r="C36" i="6"/>
  <c r="F455" i="6"/>
  <c r="F473" i="6"/>
  <c r="H467" i="6"/>
  <c r="H461" i="6"/>
  <c r="F449" i="6"/>
  <c r="F212" i="6"/>
  <c r="G212" i="6"/>
  <c r="C212" i="6"/>
  <c r="D212" i="6"/>
  <c r="E212" i="6"/>
  <c r="B212" i="6"/>
  <c r="H206" i="6"/>
  <c r="F195" i="6"/>
  <c r="H190" i="6"/>
  <c r="F185" i="6"/>
  <c r="J200" i="6"/>
  <c r="H331" i="6"/>
  <c r="F317" i="6"/>
  <c r="F310" i="6"/>
  <c r="H304" i="6"/>
  <c r="J297" i="6"/>
  <c r="H263" i="6"/>
  <c r="J277" i="6"/>
  <c r="H291" i="6"/>
  <c r="B36" i="6" l="1"/>
  <c r="I746" i="6"/>
  <c r="H739" i="6"/>
  <c r="H732" i="6"/>
  <c r="M725" i="6"/>
  <c r="L718" i="6"/>
  <c r="I176" i="3"/>
  <c r="K22" i="5"/>
  <c r="R45" i="5"/>
  <c r="L59" i="5"/>
  <c r="L67" i="5"/>
  <c r="I118" i="3"/>
  <c r="G84" i="3"/>
  <c r="L101" i="3"/>
  <c r="M101" i="3"/>
  <c r="I88" i="5"/>
  <c r="M74" i="5"/>
  <c r="G4" i="7" l="1"/>
  <c r="J9" i="7"/>
  <c r="Q145" i="6" l="1"/>
  <c r="J81" i="5"/>
  <c r="M52" i="5"/>
  <c r="H488" i="6"/>
  <c r="I488" i="6"/>
  <c r="G478" i="6"/>
  <c r="I483" i="6"/>
  <c r="I493" i="6"/>
  <c r="F498" i="6"/>
  <c r="G551" i="6"/>
  <c r="H545" i="6"/>
  <c r="F533" i="6"/>
  <c r="F388" i="6"/>
  <c r="H393" i="6"/>
  <c r="H336" i="6"/>
  <c r="J341" i="6"/>
  <c r="J346" i="6"/>
  <c r="L357" i="6"/>
  <c r="M357" i="6"/>
  <c r="T351" i="6"/>
  <c r="U351" i="6"/>
  <c r="E54" i="6"/>
  <c r="F54" i="6"/>
  <c r="G54" i="6"/>
  <c r="H54" i="6"/>
  <c r="I54" i="6"/>
  <c r="D53" i="6"/>
  <c r="D52" i="6"/>
  <c r="D51" i="6"/>
  <c r="D50" i="6"/>
  <c r="D49" i="6"/>
  <c r="C53" i="6"/>
  <c r="C52" i="6"/>
  <c r="C51" i="6"/>
  <c r="C50" i="6"/>
  <c r="C49" i="6"/>
  <c r="B52" i="6" l="1"/>
  <c r="B50" i="6"/>
  <c r="D54" i="6"/>
  <c r="B49" i="6"/>
  <c r="B53" i="6"/>
  <c r="C54" i="6"/>
  <c r="B51" i="6"/>
  <c r="J53" i="7"/>
  <c r="V62" i="7"/>
  <c r="B54" i="6" l="1"/>
  <c r="H503" i="6"/>
  <c r="F662" i="6"/>
  <c r="H657" i="6"/>
  <c r="F652" i="6"/>
  <c r="F647" i="6"/>
  <c r="F642" i="6"/>
  <c r="D746" i="6"/>
  <c r="E746" i="6"/>
  <c r="F746" i="6"/>
  <c r="G746" i="6"/>
  <c r="H746" i="6"/>
  <c r="E732" i="6"/>
  <c r="F732" i="6"/>
  <c r="G732" i="6"/>
  <c r="E739" i="6"/>
  <c r="F739" i="6"/>
  <c r="G739" i="6"/>
  <c r="E725" i="6"/>
  <c r="F725" i="6"/>
  <c r="G725" i="6"/>
  <c r="H725" i="6"/>
  <c r="I725" i="6"/>
  <c r="J725" i="6"/>
  <c r="K725" i="6"/>
  <c r="L725" i="6"/>
  <c r="E718" i="6"/>
  <c r="F718" i="6"/>
  <c r="G718" i="6"/>
  <c r="H718" i="6"/>
  <c r="I718" i="6"/>
  <c r="J718" i="6"/>
  <c r="K718" i="6"/>
  <c r="D717" i="6" l="1"/>
  <c r="D716" i="6"/>
  <c r="D715" i="6"/>
  <c r="C717" i="6"/>
  <c r="C716" i="6"/>
  <c r="C715" i="6"/>
  <c r="B710" i="6"/>
  <c r="B711" i="6" s="1"/>
  <c r="D686" i="6"/>
  <c r="E686" i="6"/>
  <c r="F686" i="6"/>
  <c r="G686" i="6"/>
  <c r="E680" i="6"/>
  <c r="F680" i="6"/>
  <c r="G680" i="6"/>
  <c r="D674" i="6"/>
  <c r="E674" i="6"/>
  <c r="F674" i="6"/>
  <c r="G674" i="6"/>
  <c r="D668" i="6"/>
  <c r="E668" i="6"/>
  <c r="F668" i="6"/>
  <c r="G668" i="6"/>
  <c r="D662" i="6"/>
  <c r="E662" i="6"/>
  <c r="E657" i="6"/>
  <c r="F657" i="6"/>
  <c r="G657" i="6"/>
  <c r="D652" i="6"/>
  <c r="E652" i="6"/>
  <c r="D647" i="6"/>
  <c r="E647" i="6"/>
  <c r="D642" i="6"/>
  <c r="E642" i="6"/>
  <c r="E637" i="6"/>
  <c r="F637" i="6"/>
  <c r="G637" i="6"/>
  <c r="H637" i="6"/>
  <c r="I637" i="6"/>
  <c r="J637" i="6"/>
  <c r="K637" i="6"/>
  <c r="L637" i="6"/>
  <c r="F631" i="6"/>
  <c r="G631" i="6"/>
  <c r="H631" i="6"/>
  <c r="I631" i="6"/>
  <c r="J631" i="6"/>
  <c r="K631" i="6"/>
  <c r="L631" i="6"/>
  <c r="M631" i="6"/>
  <c r="E625" i="6"/>
  <c r="F625" i="6"/>
  <c r="G625" i="6"/>
  <c r="H625" i="6"/>
  <c r="I625" i="6"/>
  <c r="J625" i="6"/>
  <c r="D619" i="6"/>
  <c r="E619" i="6"/>
  <c r="E613" i="6"/>
  <c r="F613" i="6"/>
  <c r="G613" i="6"/>
  <c r="H613" i="6"/>
  <c r="I613" i="6"/>
  <c r="J613" i="6"/>
  <c r="D607" i="6"/>
  <c r="E607" i="6"/>
  <c r="F607" i="6"/>
  <c r="G607" i="6"/>
  <c r="D601" i="6"/>
  <c r="E601" i="6"/>
  <c r="F601" i="6"/>
  <c r="G601" i="6"/>
  <c r="D595" i="6"/>
  <c r="E595" i="6"/>
  <c r="F595" i="6"/>
  <c r="G595" i="6"/>
  <c r="O575" i="6"/>
  <c r="G589" i="6"/>
  <c r="H589" i="6"/>
  <c r="I589" i="6"/>
  <c r="J589" i="6"/>
  <c r="K589" i="6"/>
  <c r="L589" i="6"/>
  <c r="M589" i="6"/>
  <c r="N589" i="6"/>
  <c r="E582" i="6"/>
  <c r="F582" i="6"/>
  <c r="G582" i="6"/>
  <c r="H582" i="6"/>
  <c r="I582" i="6"/>
  <c r="G575" i="6"/>
  <c r="H575" i="6"/>
  <c r="I575" i="6"/>
  <c r="J575" i="6"/>
  <c r="K575" i="6"/>
  <c r="L575" i="6"/>
  <c r="M575" i="6"/>
  <c r="N575" i="6"/>
  <c r="E563" i="6"/>
  <c r="F563" i="6"/>
  <c r="G563" i="6"/>
  <c r="H563" i="6"/>
  <c r="I563" i="6"/>
  <c r="J563" i="6"/>
  <c r="D551" i="6"/>
  <c r="E551" i="6"/>
  <c r="F551" i="6"/>
  <c r="E545" i="6"/>
  <c r="F545" i="6"/>
  <c r="G545" i="6"/>
  <c r="D539" i="6"/>
  <c r="E539" i="6"/>
  <c r="D533" i="6"/>
  <c r="E533" i="6"/>
  <c r="D527" i="6"/>
  <c r="E527" i="6"/>
  <c r="E521" i="6"/>
  <c r="F521" i="6"/>
  <c r="G521" i="6"/>
  <c r="D515" i="6"/>
  <c r="E515" i="6"/>
  <c r="D509" i="6"/>
  <c r="E509" i="6"/>
  <c r="E503" i="6"/>
  <c r="F503" i="6"/>
  <c r="G503" i="6"/>
  <c r="D498" i="6"/>
  <c r="E498" i="6"/>
  <c r="D493" i="6"/>
  <c r="E493" i="6"/>
  <c r="F493" i="6"/>
  <c r="G493" i="6"/>
  <c r="H493" i="6"/>
  <c r="E488" i="6"/>
  <c r="F488" i="6"/>
  <c r="G488" i="6"/>
  <c r="D483" i="6"/>
  <c r="E483" i="6"/>
  <c r="F483" i="6"/>
  <c r="G483" i="6"/>
  <c r="H483" i="6"/>
  <c r="D478" i="6"/>
  <c r="E478" i="6"/>
  <c r="F478" i="6"/>
  <c r="D473" i="6"/>
  <c r="E473" i="6"/>
  <c r="D467" i="6"/>
  <c r="E467" i="6"/>
  <c r="F467" i="6"/>
  <c r="G467" i="6"/>
  <c r="E461" i="6"/>
  <c r="F461" i="6"/>
  <c r="G461" i="6"/>
  <c r="D455" i="6"/>
  <c r="E455" i="6"/>
  <c r="D449" i="6"/>
  <c r="E449" i="6"/>
  <c r="E393" i="6"/>
  <c r="F393" i="6"/>
  <c r="G393" i="6"/>
  <c r="D388" i="6"/>
  <c r="E388" i="6"/>
  <c r="D383" i="6"/>
  <c r="E383" i="6"/>
  <c r="D378" i="6"/>
  <c r="E378" i="6"/>
  <c r="E373" i="6"/>
  <c r="F373" i="6"/>
  <c r="G373" i="6"/>
  <c r="D368" i="6"/>
  <c r="E368" i="6"/>
  <c r="D363" i="6"/>
  <c r="E363" i="6"/>
  <c r="E357" i="6"/>
  <c r="F357" i="6"/>
  <c r="G357" i="6"/>
  <c r="H357" i="6"/>
  <c r="I357" i="6"/>
  <c r="J357" i="6"/>
  <c r="K357" i="6"/>
  <c r="G351" i="6"/>
  <c r="H351" i="6"/>
  <c r="I351" i="6"/>
  <c r="J351" i="6"/>
  <c r="K351" i="6"/>
  <c r="L351" i="6"/>
  <c r="M351" i="6"/>
  <c r="N351" i="6"/>
  <c r="O351" i="6"/>
  <c r="P351" i="6"/>
  <c r="Q351" i="6"/>
  <c r="R351" i="6"/>
  <c r="S351" i="6"/>
  <c r="D346" i="6"/>
  <c r="E346" i="6"/>
  <c r="F346" i="6"/>
  <c r="G346" i="6"/>
  <c r="H346" i="6"/>
  <c r="I346" i="6"/>
  <c r="D341" i="6"/>
  <c r="E341" i="6"/>
  <c r="F341" i="6"/>
  <c r="G341" i="6"/>
  <c r="H341" i="6"/>
  <c r="I341" i="6"/>
  <c r="D336" i="6"/>
  <c r="E336" i="6"/>
  <c r="F336" i="6"/>
  <c r="G336" i="6"/>
  <c r="D331" i="6"/>
  <c r="E331" i="6"/>
  <c r="F331" i="6"/>
  <c r="G331" i="6"/>
  <c r="D317" i="6"/>
  <c r="E317" i="6"/>
  <c r="D310" i="6"/>
  <c r="E310" i="6"/>
  <c r="D304" i="6"/>
  <c r="E304" i="6"/>
  <c r="F304" i="6"/>
  <c r="G304" i="6"/>
  <c r="E297" i="6"/>
  <c r="F297" i="6"/>
  <c r="G297" i="6"/>
  <c r="H297" i="6"/>
  <c r="I297" i="6"/>
  <c r="D296" i="6"/>
  <c r="D295" i="6"/>
  <c r="C296" i="6"/>
  <c r="C295" i="6"/>
  <c r="D291" i="6"/>
  <c r="E291" i="6"/>
  <c r="F291" i="6"/>
  <c r="G291" i="6"/>
  <c r="D277" i="6"/>
  <c r="E277" i="6"/>
  <c r="F277" i="6"/>
  <c r="G277" i="6"/>
  <c r="H277" i="6"/>
  <c r="I277" i="6"/>
  <c r="D263" i="6"/>
  <c r="E263" i="6"/>
  <c r="F263" i="6"/>
  <c r="G263" i="6"/>
  <c r="D249" i="6"/>
  <c r="E249" i="6"/>
  <c r="E242" i="6"/>
  <c r="F242" i="6"/>
  <c r="G242" i="6"/>
  <c r="D234" i="6"/>
  <c r="E234" i="6"/>
  <c r="D226" i="6"/>
  <c r="E226" i="6"/>
  <c r="E218" i="6"/>
  <c r="F218" i="6"/>
  <c r="G218" i="6"/>
  <c r="E206" i="6"/>
  <c r="F206" i="6"/>
  <c r="G206" i="6"/>
  <c r="F200" i="6"/>
  <c r="G200" i="6"/>
  <c r="H200" i="6"/>
  <c r="I200" i="6"/>
  <c r="D195" i="6"/>
  <c r="E195" i="6"/>
  <c r="E190" i="6"/>
  <c r="F190" i="6"/>
  <c r="G190" i="6"/>
  <c r="D185" i="6"/>
  <c r="E185" i="6"/>
  <c r="G145" i="6"/>
  <c r="H145" i="6"/>
  <c r="I145" i="6"/>
  <c r="J145" i="6"/>
  <c r="K145" i="6"/>
  <c r="L145" i="6"/>
  <c r="M145" i="6"/>
  <c r="N145" i="6"/>
  <c r="O145" i="6"/>
  <c r="P145" i="6"/>
  <c r="E154" i="6"/>
  <c r="F154" i="6"/>
  <c r="G154" i="6"/>
  <c r="H154" i="6"/>
  <c r="D127" i="6"/>
  <c r="E127" i="6"/>
  <c r="F127" i="6"/>
  <c r="G127" i="6"/>
  <c r="H127" i="6"/>
  <c r="I127" i="6"/>
  <c r="C126" i="6"/>
  <c r="B126" i="6" s="1"/>
  <c r="C125" i="6"/>
  <c r="B125" i="6" s="1"/>
  <c r="C124" i="6"/>
  <c r="B124" i="6" s="1"/>
  <c r="C123" i="6"/>
  <c r="B123" i="6" s="1"/>
  <c r="D118" i="6"/>
  <c r="E118" i="6"/>
  <c r="F118" i="6"/>
  <c r="G118" i="6"/>
  <c r="D136" i="6"/>
  <c r="E136" i="6"/>
  <c r="F136" i="6"/>
  <c r="E109" i="6"/>
  <c r="F109" i="6"/>
  <c r="G109" i="6"/>
  <c r="H109" i="6"/>
  <c r="D103" i="6"/>
  <c r="E103" i="6"/>
  <c r="F103" i="6"/>
  <c r="E98" i="6"/>
  <c r="F98" i="6"/>
  <c r="G98" i="6"/>
  <c r="H98" i="6"/>
  <c r="I98" i="6"/>
  <c r="E91" i="6"/>
  <c r="F91" i="6"/>
  <c r="G91" i="6"/>
  <c r="D85" i="6"/>
  <c r="E85" i="6"/>
  <c r="F85" i="6"/>
  <c r="D79" i="6"/>
  <c r="E79" i="6"/>
  <c r="F79" i="6"/>
  <c r="G79" i="6"/>
  <c r="H79" i="6"/>
  <c r="D176" i="3"/>
  <c r="E176" i="3"/>
  <c r="F176" i="3"/>
  <c r="G176" i="3"/>
  <c r="H176" i="3"/>
  <c r="D167" i="3"/>
  <c r="E167" i="3"/>
  <c r="F167" i="3"/>
  <c r="G167" i="3"/>
  <c r="H167" i="3"/>
  <c r="E158" i="3"/>
  <c r="F158" i="3"/>
  <c r="G158" i="3"/>
  <c r="H158" i="3"/>
  <c r="I158" i="3"/>
  <c r="D148" i="3"/>
  <c r="E148" i="3"/>
  <c r="F148" i="3"/>
  <c r="G148" i="3"/>
  <c r="D139" i="3"/>
  <c r="E139" i="3"/>
  <c r="F139" i="3"/>
  <c r="G139" i="3"/>
  <c r="H139" i="3"/>
  <c r="D127" i="3"/>
  <c r="E127" i="3"/>
  <c r="F127" i="3"/>
  <c r="G127" i="3"/>
  <c r="D118" i="3"/>
  <c r="E118" i="3"/>
  <c r="F118" i="3"/>
  <c r="G118" i="3"/>
  <c r="H118" i="3"/>
  <c r="E109" i="3"/>
  <c r="F109" i="3"/>
  <c r="G109" i="3"/>
  <c r="H109" i="3"/>
  <c r="I109" i="3"/>
  <c r="J109" i="3"/>
  <c r="K109" i="3"/>
  <c r="L109" i="3"/>
  <c r="E101" i="3"/>
  <c r="F101" i="3"/>
  <c r="G101" i="3"/>
  <c r="H101" i="3"/>
  <c r="I101" i="3"/>
  <c r="J101" i="3"/>
  <c r="K101" i="3"/>
  <c r="D84" i="3"/>
  <c r="E84" i="3"/>
  <c r="F84" i="3"/>
  <c r="D297" i="6" l="1"/>
  <c r="C297" i="6"/>
  <c r="C718" i="6"/>
  <c r="D718" i="6"/>
  <c r="B127" i="6"/>
  <c r="B716" i="6"/>
  <c r="B717" i="6"/>
  <c r="B715" i="6"/>
  <c r="B296" i="6"/>
  <c r="B295" i="6"/>
  <c r="C127" i="6"/>
  <c r="B297" i="6" l="1"/>
  <c r="B718" i="6"/>
  <c r="D76" i="3"/>
  <c r="E76" i="3"/>
  <c r="F76" i="3"/>
  <c r="E67" i="3"/>
  <c r="F67" i="3"/>
  <c r="G67" i="3"/>
  <c r="H67" i="3"/>
  <c r="I67" i="3"/>
  <c r="J67" i="3"/>
  <c r="K67" i="3"/>
  <c r="L67" i="3"/>
  <c r="D36" i="3"/>
  <c r="E36" i="3"/>
  <c r="F36" i="3"/>
  <c r="G36" i="3"/>
  <c r="E30" i="3" l="1"/>
  <c r="F30" i="3"/>
  <c r="G30" i="3"/>
  <c r="H30" i="3"/>
  <c r="I30" i="3"/>
  <c r="J30" i="3"/>
  <c r="E21" i="3"/>
  <c r="F21" i="3"/>
  <c r="G21" i="3"/>
  <c r="H21" i="3"/>
  <c r="I21" i="3"/>
  <c r="J21" i="3"/>
  <c r="K21" i="3"/>
  <c r="L21" i="3"/>
  <c r="E10" i="3"/>
  <c r="F10" i="3"/>
  <c r="G10" i="3"/>
  <c r="H10" i="3"/>
  <c r="I10" i="3"/>
  <c r="J10" i="3"/>
  <c r="K10" i="3"/>
  <c r="F86" i="7" l="1"/>
  <c r="H86" i="7"/>
  <c r="I86" i="7"/>
  <c r="J86" i="7"/>
  <c r="K86" i="7"/>
  <c r="E85" i="7"/>
  <c r="E84" i="7"/>
  <c r="C85" i="7"/>
  <c r="D85" i="7"/>
  <c r="D84" i="7"/>
  <c r="C84" i="7"/>
  <c r="D80" i="7"/>
  <c r="E80" i="7"/>
  <c r="F80" i="7"/>
  <c r="C78" i="7"/>
  <c r="C86" i="7" l="1"/>
  <c r="B85" i="7"/>
  <c r="E86" i="7"/>
  <c r="D86" i="7"/>
  <c r="B84" i="7"/>
  <c r="G11" i="6"/>
  <c r="I27" i="6"/>
  <c r="M22" i="6"/>
  <c r="I16" i="6"/>
  <c r="H5" i="6"/>
  <c r="B86" i="7" l="1"/>
  <c r="B78" i="7"/>
  <c r="C79" i="7"/>
  <c r="B79" i="7" s="1"/>
  <c r="E68" i="7"/>
  <c r="F68" i="7"/>
  <c r="G68" i="7"/>
  <c r="H68" i="7"/>
  <c r="I68" i="7"/>
  <c r="D67" i="7"/>
  <c r="D66" i="7"/>
  <c r="C67" i="7"/>
  <c r="C66" i="7"/>
  <c r="J74" i="7"/>
  <c r="I74" i="7"/>
  <c r="H74" i="7"/>
  <c r="G74" i="7"/>
  <c r="F74" i="7"/>
  <c r="E73" i="7"/>
  <c r="D73" i="7"/>
  <c r="C73" i="7"/>
  <c r="E72" i="7"/>
  <c r="D72" i="7"/>
  <c r="C72" i="7"/>
  <c r="I62" i="7"/>
  <c r="J62" i="7"/>
  <c r="K62" i="7"/>
  <c r="L62" i="7"/>
  <c r="M62" i="7"/>
  <c r="N62" i="7"/>
  <c r="O62" i="7"/>
  <c r="P62" i="7"/>
  <c r="Q62" i="7"/>
  <c r="R62" i="7"/>
  <c r="U62" i="7"/>
  <c r="H61" i="7"/>
  <c r="H60" i="7"/>
  <c r="H59" i="7"/>
  <c r="H58" i="7"/>
  <c r="H57" i="7"/>
  <c r="G61" i="7"/>
  <c r="G60" i="7"/>
  <c r="G59" i="7"/>
  <c r="G58" i="7"/>
  <c r="G57" i="7"/>
  <c r="F61" i="7"/>
  <c r="F60" i="7"/>
  <c r="F59" i="7"/>
  <c r="F58" i="7"/>
  <c r="F57" i="7"/>
  <c r="E61" i="7"/>
  <c r="E60" i="7"/>
  <c r="E59" i="7"/>
  <c r="E58" i="7"/>
  <c r="E57" i="7"/>
  <c r="D61" i="7"/>
  <c r="D60" i="7"/>
  <c r="D59" i="7"/>
  <c r="D58" i="7"/>
  <c r="D57" i="7"/>
  <c r="C61" i="7"/>
  <c r="C60" i="7"/>
  <c r="C59" i="7"/>
  <c r="C58" i="7"/>
  <c r="C57" i="7"/>
  <c r="E53" i="7"/>
  <c r="F53" i="7"/>
  <c r="G53" i="7"/>
  <c r="H53" i="7"/>
  <c r="I53" i="7"/>
  <c r="D52" i="7"/>
  <c r="D51" i="7"/>
  <c r="D50" i="7"/>
  <c r="D49" i="7"/>
  <c r="D48" i="7"/>
  <c r="C52" i="7"/>
  <c r="C51" i="7"/>
  <c r="C50" i="7"/>
  <c r="C49" i="7"/>
  <c r="C48" i="7"/>
  <c r="E44" i="7"/>
  <c r="F44" i="7"/>
  <c r="G44" i="7"/>
  <c r="H44" i="7"/>
  <c r="D43" i="7"/>
  <c r="D44" i="7" s="1"/>
  <c r="C43" i="7"/>
  <c r="C44" i="7" s="1"/>
  <c r="C39" i="7"/>
  <c r="D39" i="7"/>
  <c r="B38" i="7"/>
  <c r="B39" i="7" s="1"/>
  <c r="D4" i="7"/>
  <c r="E4" i="7"/>
  <c r="F4" i="7"/>
  <c r="E9" i="7"/>
  <c r="F9" i="7"/>
  <c r="G9" i="7"/>
  <c r="H9" i="7"/>
  <c r="I9" i="7"/>
  <c r="C14" i="7"/>
  <c r="D14" i="7"/>
  <c r="B13" i="7"/>
  <c r="B14" i="7" s="1"/>
  <c r="D28" i="7"/>
  <c r="E28" i="7"/>
  <c r="D34" i="7"/>
  <c r="E34" i="7"/>
  <c r="F34" i="7"/>
  <c r="D21" i="7"/>
  <c r="E21" i="7"/>
  <c r="F21" i="7"/>
  <c r="C27" i="7"/>
  <c r="B27" i="7" s="1"/>
  <c r="C26" i="7"/>
  <c r="B26" i="7" s="1"/>
  <c r="C20" i="7"/>
  <c r="B20" i="7" s="1"/>
  <c r="C19" i="7"/>
  <c r="B19" i="7" s="1"/>
  <c r="B73" i="7" l="1"/>
  <c r="B72" i="7"/>
  <c r="B61" i="7"/>
  <c r="B60" i="7"/>
  <c r="B59" i="7"/>
  <c r="B58" i="7"/>
  <c r="B57" i="7"/>
  <c r="C68" i="7"/>
  <c r="B80" i="7"/>
  <c r="C80" i="7"/>
  <c r="D68" i="7"/>
  <c r="C74" i="7"/>
  <c r="E74" i="7"/>
  <c r="B66" i="7"/>
  <c r="B67" i="7"/>
  <c r="D74" i="7"/>
  <c r="E62" i="7"/>
  <c r="F62" i="7"/>
  <c r="C62" i="7"/>
  <c r="D62" i="7"/>
  <c r="G62" i="7"/>
  <c r="H62" i="7"/>
  <c r="D53" i="7"/>
  <c r="B51" i="7"/>
  <c r="C53" i="7"/>
  <c r="B48" i="7"/>
  <c r="B52" i="7"/>
  <c r="B49" i="7"/>
  <c r="B50" i="7"/>
  <c r="B21" i="7"/>
  <c r="B28" i="7"/>
  <c r="B43" i="7"/>
  <c r="B44" i="7" s="1"/>
  <c r="B34" i="7"/>
  <c r="C21" i="7"/>
  <c r="C34" i="7"/>
  <c r="C28" i="7"/>
  <c r="F63" i="6"/>
  <c r="G63" i="6"/>
  <c r="H63" i="6"/>
  <c r="I63" i="6"/>
  <c r="J63" i="6"/>
  <c r="K63" i="6"/>
  <c r="L63" i="6"/>
  <c r="M63" i="6"/>
  <c r="N63" i="6"/>
  <c r="O63" i="6"/>
  <c r="D72" i="6"/>
  <c r="E72" i="6"/>
  <c r="B74" i="7" l="1"/>
  <c r="B68" i="7"/>
  <c r="B62" i="7"/>
  <c r="B53" i="7"/>
  <c r="D93" i="3" l="1"/>
  <c r="E93" i="3"/>
  <c r="F93" i="3"/>
  <c r="G93" i="3"/>
  <c r="D45" i="6" l="1"/>
  <c r="E45" i="6"/>
  <c r="F45" i="6"/>
  <c r="G45" i="6"/>
  <c r="D27" i="6"/>
  <c r="E27" i="6"/>
  <c r="F27" i="6"/>
  <c r="G27" i="6"/>
  <c r="H27" i="6"/>
  <c r="F22" i="6"/>
  <c r="G22" i="6"/>
  <c r="H22" i="6"/>
  <c r="I22" i="6"/>
  <c r="J22" i="6"/>
  <c r="K22" i="6"/>
  <c r="L22" i="6"/>
  <c r="D16" i="6"/>
  <c r="E16" i="6"/>
  <c r="F16" i="6"/>
  <c r="G16" i="6"/>
  <c r="H16" i="6"/>
  <c r="D11" i="6"/>
  <c r="E11" i="6"/>
  <c r="F11" i="6"/>
  <c r="D5" i="6"/>
  <c r="E5" i="6"/>
  <c r="F5" i="6"/>
  <c r="G5" i="6"/>
  <c r="F45" i="5" l="1"/>
  <c r="G45" i="5"/>
  <c r="H45" i="5"/>
  <c r="I45" i="5"/>
  <c r="J45" i="5"/>
  <c r="K45" i="5"/>
  <c r="L45" i="5"/>
  <c r="M45" i="5"/>
  <c r="N45" i="5"/>
  <c r="O45" i="5"/>
  <c r="P45" i="5"/>
  <c r="Q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C26" i="5"/>
  <c r="D88" i="5"/>
  <c r="E88" i="5"/>
  <c r="F88" i="5"/>
  <c r="G88" i="5"/>
  <c r="H88" i="5"/>
  <c r="E81" i="5"/>
  <c r="F81" i="5"/>
  <c r="G81" i="5"/>
  <c r="H81" i="5"/>
  <c r="I81" i="5"/>
  <c r="E74" i="5"/>
  <c r="F74" i="5"/>
  <c r="G74" i="5"/>
  <c r="H74" i="5"/>
  <c r="I74" i="5"/>
  <c r="J74" i="5"/>
  <c r="K74" i="5"/>
  <c r="L74" i="5"/>
  <c r="E67" i="5"/>
  <c r="F67" i="5"/>
  <c r="G67" i="5"/>
  <c r="H67" i="5"/>
  <c r="I67" i="5"/>
  <c r="J67" i="5"/>
  <c r="K67" i="5"/>
  <c r="E59" i="5"/>
  <c r="F59" i="5"/>
  <c r="G59" i="5"/>
  <c r="H59" i="5"/>
  <c r="I59" i="5"/>
  <c r="J59" i="5"/>
  <c r="K59" i="5"/>
  <c r="E52" i="5"/>
  <c r="F52" i="5"/>
  <c r="G52" i="5"/>
  <c r="H52" i="5"/>
  <c r="I52" i="5"/>
  <c r="J52" i="5"/>
  <c r="K52" i="5"/>
  <c r="L52" i="5"/>
  <c r="D22" i="5"/>
  <c r="E22" i="5"/>
  <c r="F22" i="5"/>
  <c r="J22" i="5"/>
  <c r="D16" i="4"/>
  <c r="E16" i="4"/>
  <c r="F16" i="4"/>
  <c r="G16" i="4"/>
  <c r="I16" i="4"/>
  <c r="C15" i="4"/>
  <c r="B15" i="4" s="1"/>
  <c r="C14" i="4"/>
  <c r="B14" i="4" s="1"/>
  <c r="C13" i="4"/>
  <c r="B13" i="4" s="1"/>
  <c r="C12" i="4"/>
  <c r="B12" i="4" s="1"/>
  <c r="C11" i="4"/>
  <c r="B11" i="4" s="1"/>
  <c r="C10" i="4"/>
  <c r="B10" i="4" s="1"/>
  <c r="C9" i="4"/>
  <c r="B9" i="4" s="1"/>
  <c r="C8" i="4"/>
  <c r="B8" i="4" s="1"/>
  <c r="C7" i="4"/>
  <c r="B7" i="4" s="1"/>
  <c r="C6" i="4"/>
  <c r="B6" i="4" s="1"/>
  <c r="C5" i="4"/>
  <c r="B5" i="4" s="1"/>
  <c r="C4" i="4"/>
  <c r="B4" i="4" s="1"/>
  <c r="D128" i="4"/>
  <c r="E128" i="4"/>
  <c r="D112" i="4"/>
  <c r="E112" i="4"/>
  <c r="D96" i="4"/>
  <c r="E96" i="4"/>
  <c r="F96" i="4"/>
  <c r="G96" i="4"/>
  <c r="D80" i="4"/>
  <c r="E80" i="4"/>
  <c r="F80" i="4"/>
  <c r="D64" i="4"/>
  <c r="E64" i="4"/>
  <c r="F64" i="4"/>
  <c r="G64" i="4"/>
  <c r="D48" i="4"/>
  <c r="E48" i="4"/>
  <c r="D32" i="4"/>
  <c r="E32" i="4"/>
  <c r="E45" i="5" l="1"/>
  <c r="D45" i="5"/>
  <c r="B26" i="5"/>
  <c r="B27" i="5"/>
  <c r="B31" i="5"/>
  <c r="B35" i="5"/>
  <c r="B39" i="5"/>
  <c r="B43" i="5"/>
  <c r="B28" i="5"/>
  <c r="B32" i="5"/>
  <c r="B36" i="5"/>
  <c r="B40" i="5"/>
  <c r="B44" i="5"/>
  <c r="B29" i="5"/>
  <c r="B33" i="5"/>
  <c r="B37" i="5"/>
  <c r="B41" i="5"/>
  <c r="B30" i="5"/>
  <c r="B34" i="5"/>
  <c r="B38" i="5"/>
  <c r="B42" i="5"/>
  <c r="C45" i="5"/>
  <c r="B16" i="4"/>
  <c r="C16" i="4"/>
  <c r="F433" i="6"/>
  <c r="G433" i="6"/>
  <c r="H433" i="6"/>
  <c r="I433" i="6"/>
  <c r="J433" i="6"/>
  <c r="K433" i="6"/>
  <c r="L433" i="6"/>
  <c r="M433" i="6"/>
  <c r="N433" i="6"/>
  <c r="O433" i="6"/>
  <c r="P433" i="6"/>
  <c r="Q433" i="6"/>
  <c r="D443" i="6"/>
  <c r="E443" i="6"/>
  <c r="F443" i="6"/>
  <c r="G443" i="6"/>
  <c r="H443" i="6"/>
  <c r="D423" i="6"/>
  <c r="E423" i="6"/>
  <c r="F423" i="6"/>
  <c r="G423" i="6"/>
  <c r="H423" i="6"/>
  <c r="D413" i="6"/>
  <c r="E413" i="6"/>
  <c r="F413" i="6"/>
  <c r="D403" i="6"/>
  <c r="E403" i="6"/>
  <c r="F403" i="6"/>
  <c r="G403" i="6"/>
  <c r="D57" i="3"/>
  <c r="E57" i="3"/>
  <c r="F57" i="3"/>
  <c r="G57" i="3"/>
  <c r="H57" i="3"/>
  <c r="I57" i="3"/>
  <c r="D104" i="2"/>
  <c r="E104" i="2"/>
  <c r="F104" i="2"/>
  <c r="G104" i="2"/>
  <c r="H104" i="2"/>
  <c r="I104" i="2"/>
  <c r="B45" i="5" l="1"/>
  <c r="D8" i="7"/>
  <c r="D9" i="7" s="1"/>
  <c r="C8" i="7"/>
  <c r="C9" i="7" s="1"/>
  <c r="C3" i="7"/>
  <c r="B3" i="7" s="1"/>
  <c r="B4" i="7" l="1"/>
  <c r="C4" i="7"/>
  <c r="D636" i="6"/>
  <c r="D635" i="6"/>
  <c r="C636" i="6"/>
  <c r="C635" i="6"/>
  <c r="E630" i="6"/>
  <c r="E629" i="6"/>
  <c r="D630" i="6"/>
  <c r="D629" i="6"/>
  <c r="D631" i="6" s="1"/>
  <c r="C630" i="6"/>
  <c r="C629" i="6"/>
  <c r="D624" i="6"/>
  <c r="D623" i="6"/>
  <c r="C624" i="6"/>
  <c r="C623" i="6"/>
  <c r="D612" i="6"/>
  <c r="D611" i="6"/>
  <c r="C612" i="6"/>
  <c r="C611" i="6"/>
  <c r="F588" i="6"/>
  <c r="F587" i="6"/>
  <c r="F586" i="6"/>
  <c r="E588" i="6"/>
  <c r="E587" i="6"/>
  <c r="E586" i="6"/>
  <c r="D588" i="6"/>
  <c r="D587" i="6"/>
  <c r="D586" i="6"/>
  <c r="C588" i="6"/>
  <c r="C587" i="6"/>
  <c r="C586" i="6"/>
  <c r="C637" i="6" l="1"/>
  <c r="D625" i="6"/>
  <c r="B611" i="6"/>
  <c r="B612" i="6"/>
  <c r="C589" i="6"/>
  <c r="C631" i="6"/>
  <c r="E631" i="6"/>
  <c r="D637" i="6"/>
  <c r="F589" i="6"/>
  <c r="D589" i="6"/>
  <c r="E589" i="6"/>
  <c r="C625" i="6"/>
  <c r="D613" i="6"/>
  <c r="C613" i="6"/>
  <c r="B635" i="6"/>
  <c r="B636" i="6"/>
  <c r="B630" i="6"/>
  <c r="B629" i="6"/>
  <c r="B624" i="6"/>
  <c r="B623" i="6"/>
  <c r="B586" i="6"/>
  <c r="B587" i="6"/>
  <c r="B588" i="6"/>
  <c r="F574" i="6"/>
  <c r="F573" i="6"/>
  <c r="F572" i="6"/>
  <c r="F571" i="6"/>
  <c r="F570" i="6"/>
  <c r="F569" i="6"/>
  <c r="F568" i="6"/>
  <c r="F567" i="6"/>
  <c r="E574" i="6"/>
  <c r="E573" i="6"/>
  <c r="E572" i="6"/>
  <c r="E571" i="6"/>
  <c r="E570" i="6"/>
  <c r="E569" i="6"/>
  <c r="E568" i="6"/>
  <c r="E567" i="6"/>
  <c r="D574" i="6"/>
  <c r="D573" i="6"/>
  <c r="D572" i="6"/>
  <c r="D571" i="6"/>
  <c r="D570" i="6"/>
  <c r="D569" i="6"/>
  <c r="D568" i="6"/>
  <c r="D567" i="6"/>
  <c r="C574" i="6"/>
  <c r="C573" i="6"/>
  <c r="C572" i="6"/>
  <c r="C571" i="6"/>
  <c r="C570" i="6"/>
  <c r="C569" i="6"/>
  <c r="C568" i="6"/>
  <c r="C567" i="6"/>
  <c r="D562" i="6"/>
  <c r="D561" i="6"/>
  <c r="D560" i="6"/>
  <c r="D559" i="6"/>
  <c r="D558" i="6"/>
  <c r="D557" i="6"/>
  <c r="D556" i="6"/>
  <c r="D555" i="6"/>
  <c r="C562" i="6"/>
  <c r="C561" i="6"/>
  <c r="C560" i="6"/>
  <c r="C559" i="6"/>
  <c r="C558" i="6"/>
  <c r="C557" i="6"/>
  <c r="C556" i="6"/>
  <c r="C555" i="6"/>
  <c r="D487" i="6"/>
  <c r="D488" i="6" s="1"/>
  <c r="C487" i="6"/>
  <c r="E432" i="6"/>
  <c r="E431" i="6"/>
  <c r="E430" i="6"/>
  <c r="E429" i="6"/>
  <c r="E428" i="6"/>
  <c r="E427" i="6"/>
  <c r="D432" i="6"/>
  <c r="D431" i="6"/>
  <c r="D430" i="6"/>
  <c r="D429" i="6"/>
  <c r="D428" i="6"/>
  <c r="D427" i="6"/>
  <c r="C432" i="6"/>
  <c r="C431" i="6"/>
  <c r="C430" i="6"/>
  <c r="C429" i="6"/>
  <c r="C428" i="6"/>
  <c r="C427" i="6"/>
  <c r="B631" i="6" l="1"/>
  <c r="B571" i="6"/>
  <c r="B556" i="6"/>
  <c r="B637" i="6"/>
  <c r="C488" i="6"/>
  <c r="B487" i="6"/>
  <c r="B488" i="6" s="1"/>
  <c r="D433" i="6"/>
  <c r="C433" i="6"/>
  <c r="E433" i="6"/>
  <c r="C563" i="6"/>
  <c r="D563" i="6"/>
  <c r="C575" i="6"/>
  <c r="D575" i="6"/>
  <c r="E575" i="6"/>
  <c r="F575" i="6"/>
  <c r="B613" i="6"/>
  <c r="B625" i="6"/>
  <c r="B589" i="6"/>
  <c r="B568" i="6"/>
  <c r="B569" i="6"/>
  <c r="B558" i="6"/>
  <c r="B555" i="6"/>
  <c r="B561" i="6"/>
  <c r="B560" i="6"/>
  <c r="B573" i="6"/>
  <c r="B567" i="6"/>
  <c r="B562" i="6"/>
  <c r="B572" i="6"/>
  <c r="B559" i="6"/>
  <c r="B557" i="6"/>
  <c r="B570" i="6"/>
  <c r="B574" i="6"/>
  <c r="B429" i="6"/>
  <c r="B427" i="6"/>
  <c r="B431" i="6"/>
  <c r="B428" i="6"/>
  <c r="B432" i="6"/>
  <c r="B430" i="6"/>
  <c r="F350" i="6"/>
  <c r="F351" i="6" s="1"/>
  <c r="E350" i="6"/>
  <c r="E351" i="6" s="1"/>
  <c r="D350" i="6"/>
  <c r="D351" i="6" s="1"/>
  <c r="C350" i="6"/>
  <c r="C351" i="6" s="1"/>
  <c r="D356" i="6"/>
  <c r="D357" i="6" s="1"/>
  <c r="C356" i="6"/>
  <c r="C357" i="6" s="1"/>
  <c r="F144" i="6"/>
  <c r="F143" i="6"/>
  <c r="F142" i="6"/>
  <c r="F141" i="6"/>
  <c r="E144" i="6"/>
  <c r="E143" i="6"/>
  <c r="E142" i="6"/>
  <c r="E141" i="6"/>
  <c r="D144" i="6"/>
  <c r="D143" i="6"/>
  <c r="D142" i="6"/>
  <c r="D141" i="6"/>
  <c r="C144" i="6"/>
  <c r="C143" i="6"/>
  <c r="C142" i="6"/>
  <c r="C141" i="6"/>
  <c r="D97" i="6"/>
  <c r="D96" i="6"/>
  <c r="C97" i="6"/>
  <c r="C96" i="6"/>
  <c r="E62" i="6"/>
  <c r="E61" i="6"/>
  <c r="E60" i="6"/>
  <c r="E59" i="6"/>
  <c r="E58" i="6"/>
  <c r="D62" i="6"/>
  <c r="D61" i="6"/>
  <c r="D60" i="6"/>
  <c r="D59" i="6"/>
  <c r="D58" i="6"/>
  <c r="C62" i="6"/>
  <c r="C61" i="6"/>
  <c r="C60" i="6"/>
  <c r="C59" i="6"/>
  <c r="C58" i="6"/>
  <c r="E21" i="6"/>
  <c r="D22" i="6"/>
  <c r="C22" i="6"/>
  <c r="D153" i="6"/>
  <c r="D152" i="6"/>
  <c r="D151" i="6"/>
  <c r="D150" i="6"/>
  <c r="C153" i="6"/>
  <c r="C152" i="6"/>
  <c r="C151" i="6"/>
  <c r="C150" i="6"/>
  <c r="C745" i="6"/>
  <c r="B745" i="6" s="1"/>
  <c r="C744" i="6"/>
  <c r="B744" i="6" s="1"/>
  <c r="C743" i="6"/>
  <c r="D738" i="6"/>
  <c r="D737" i="6"/>
  <c r="D736" i="6"/>
  <c r="C738" i="6"/>
  <c r="C737" i="6"/>
  <c r="C736" i="6"/>
  <c r="D731" i="6"/>
  <c r="D730" i="6"/>
  <c r="D729" i="6"/>
  <c r="C731" i="6"/>
  <c r="C730" i="6"/>
  <c r="C729" i="6"/>
  <c r="D723" i="6"/>
  <c r="D722" i="6"/>
  <c r="C724" i="6"/>
  <c r="C723" i="6"/>
  <c r="C722" i="6"/>
  <c r="D725" i="6" l="1"/>
  <c r="C98" i="6"/>
  <c r="E22" i="6"/>
  <c r="B21" i="6"/>
  <c r="B22" i="6" s="1"/>
  <c r="C732" i="6"/>
  <c r="D732" i="6"/>
  <c r="D98" i="6"/>
  <c r="B743" i="6"/>
  <c r="B746" i="6" s="1"/>
  <c r="C746" i="6"/>
  <c r="C145" i="6"/>
  <c r="D145" i="6"/>
  <c r="E145" i="6"/>
  <c r="C725" i="6"/>
  <c r="B563" i="6"/>
  <c r="D739" i="6"/>
  <c r="C739" i="6"/>
  <c r="B575" i="6"/>
  <c r="C154" i="6"/>
  <c r="D154" i="6"/>
  <c r="D63" i="6"/>
  <c r="B433" i="6"/>
  <c r="E63" i="6"/>
  <c r="F145" i="6"/>
  <c r="C63" i="6"/>
  <c r="B143" i="6"/>
  <c r="B152" i="6"/>
  <c r="B151" i="6"/>
  <c r="B142" i="6"/>
  <c r="B356" i="6"/>
  <c r="B357" i="6" s="1"/>
  <c r="B350" i="6"/>
  <c r="B351" i="6" s="1"/>
  <c r="B141" i="6"/>
  <c r="B144" i="6"/>
  <c r="B97" i="6"/>
  <c r="B150" i="6"/>
  <c r="B153" i="6"/>
  <c r="B58" i="6"/>
  <c r="B96" i="6"/>
  <c r="B62" i="6"/>
  <c r="B59" i="6"/>
  <c r="B60" i="6"/>
  <c r="B61" i="6"/>
  <c r="B736" i="6"/>
  <c r="B730" i="6"/>
  <c r="B738" i="6"/>
  <c r="B723" i="6"/>
  <c r="B737" i="6"/>
  <c r="B729" i="6"/>
  <c r="B724" i="6"/>
  <c r="B731" i="6"/>
  <c r="B722" i="6"/>
  <c r="D705" i="6"/>
  <c r="D706" i="6" s="1"/>
  <c r="C705" i="6"/>
  <c r="C706" i="6" s="1"/>
  <c r="F700" i="6"/>
  <c r="F701" i="6" s="1"/>
  <c r="E700" i="6"/>
  <c r="E701" i="6" s="1"/>
  <c r="D700" i="6"/>
  <c r="D701" i="6" s="1"/>
  <c r="C700" i="6"/>
  <c r="C701" i="6" s="1"/>
  <c r="C695" i="6"/>
  <c r="C696" i="6" s="1"/>
  <c r="C690" i="6"/>
  <c r="C685" i="6"/>
  <c r="B685" i="6" s="1"/>
  <c r="C684" i="6"/>
  <c r="B684" i="6" s="1"/>
  <c r="D679" i="6"/>
  <c r="D678" i="6"/>
  <c r="C679" i="6"/>
  <c r="C678" i="6"/>
  <c r="C673" i="6"/>
  <c r="B673" i="6" s="1"/>
  <c r="C672" i="6"/>
  <c r="C667" i="6"/>
  <c r="B667" i="6" s="1"/>
  <c r="C666" i="6"/>
  <c r="C661" i="6"/>
  <c r="D656" i="6"/>
  <c r="D657" i="6" s="1"/>
  <c r="C656" i="6"/>
  <c r="C657" i="6" s="1"/>
  <c r="C651" i="6"/>
  <c r="C646" i="6"/>
  <c r="C641" i="6"/>
  <c r="C618" i="6"/>
  <c r="B618" i="6" s="1"/>
  <c r="C617" i="6"/>
  <c r="B617" i="6" s="1"/>
  <c r="C606" i="6"/>
  <c r="B606" i="6" s="1"/>
  <c r="C605" i="6"/>
  <c r="C600" i="6"/>
  <c r="B600" i="6" s="1"/>
  <c r="C599" i="6"/>
  <c r="C594" i="6"/>
  <c r="C593" i="6"/>
  <c r="B593" i="6" s="1"/>
  <c r="C581" i="6"/>
  <c r="C580" i="6"/>
  <c r="C579" i="6"/>
  <c r="C550" i="6"/>
  <c r="B550" i="6" s="1"/>
  <c r="C549" i="6"/>
  <c r="D544" i="6"/>
  <c r="D543" i="6"/>
  <c r="C544" i="6"/>
  <c r="C543" i="6"/>
  <c r="C538" i="6"/>
  <c r="B538" i="6" s="1"/>
  <c r="C537" i="6"/>
  <c r="C532" i="6"/>
  <c r="B532" i="6" s="1"/>
  <c r="C531" i="6"/>
  <c r="C526" i="6"/>
  <c r="B526" i="6" s="1"/>
  <c r="C525" i="6"/>
  <c r="D520" i="6"/>
  <c r="D519" i="6"/>
  <c r="C520" i="6"/>
  <c r="C519" i="6"/>
  <c r="C514" i="6"/>
  <c r="B514" i="6" s="1"/>
  <c r="C513" i="6"/>
  <c r="C508" i="6"/>
  <c r="B508" i="6" s="1"/>
  <c r="C507" i="6"/>
  <c r="D502" i="6"/>
  <c r="D503" i="6" s="1"/>
  <c r="C502" i="6"/>
  <c r="C503" i="6" s="1"/>
  <c r="C497" i="6"/>
  <c r="C492" i="6"/>
  <c r="C482" i="6"/>
  <c r="C477" i="6"/>
  <c r="C472" i="6"/>
  <c r="B472" i="6" s="1"/>
  <c r="C471" i="6"/>
  <c r="C466" i="6"/>
  <c r="B466" i="6" s="1"/>
  <c r="C465" i="6"/>
  <c r="D460" i="6"/>
  <c r="D459" i="6"/>
  <c r="C460" i="6"/>
  <c r="C459" i="6"/>
  <c r="C454" i="6"/>
  <c r="B454" i="6" s="1"/>
  <c r="C453" i="6"/>
  <c r="B453" i="6" s="1"/>
  <c r="C448" i="6"/>
  <c r="B448" i="6" s="1"/>
  <c r="C447" i="6"/>
  <c r="C442" i="6"/>
  <c r="B442" i="6" s="1"/>
  <c r="C441" i="6"/>
  <c r="C440" i="6"/>
  <c r="B440" i="6" s="1"/>
  <c r="C439" i="6"/>
  <c r="B439" i="6" s="1"/>
  <c r="C438" i="6"/>
  <c r="B438" i="6" s="1"/>
  <c r="C437" i="6"/>
  <c r="B437" i="6" s="1"/>
  <c r="C422" i="6"/>
  <c r="B422" i="6" s="1"/>
  <c r="C421" i="6"/>
  <c r="B421" i="6" s="1"/>
  <c r="C420" i="6"/>
  <c r="C419" i="6"/>
  <c r="B419" i="6" s="1"/>
  <c r="C418" i="6"/>
  <c r="B418" i="6" s="1"/>
  <c r="C417" i="6"/>
  <c r="B417" i="6" s="1"/>
  <c r="C412" i="6"/>
  <c r="B412" i="6" s="1"/>
  <c r="C411" i="6"/>
  <c r="B411" i="6" s="1"/>
  <c r="C410" i="6"/>
  <c r="B410" i="6" s="1"/>
  <c r="C409" i="6"/>
  <c r="B409" i="6" s="1"/>
  <c r="C408" i="6"/>
  <c r="B408" i="6" s="1"/>
  <c r="C407" i="6"/>
  <c r="C402" i="6"/>
  <c r="B402" i="6" s="1"/>
  <c r="C401" i="6"/>
  <c r="B401" i="6" s="1"/>
  <c r="C400" i="6"/>
  <c r="B400" i="6" s="1"/>
  <c r="C399" i="6"/>
  <c r="B399" i="6" s="1"/>
  <c r="C398" i="6"/>
  <c r="B398" i="6" s="1"/>
  <c r="C397" i="6"/>
  <c r="D392" i="6"/>
  <c r="D393" i="6" s="1"/>
  <c r="C392" i="6"/>
  <c r="C393" i="6" s="1"/>
  <c r="C387" i="6"/>
  <c r="C382" i="6"/>
  <c r="C377" i="6"/>
  <c r="D372" i="6"/>
  <c r="D373" i="6" s="1"/>
  <c r="C372" i="6"/>
  <c r="C373" i="6" s="1"/>
  <c r="C367" i="6"/>
  <c r="C362" i="6"/>
  <c r="C345" i="6"/>
  <c r="C340" i="6"/>
  <c r="C341" i="6" s="1"/>
  <c r="C335" i="6"/>
  <c r="C330" i="6"/>
  <c r="C329" i="6"/>
  <c r="C328" i="6"/>
  <c r="C327" i="6"/>
  <c r="C326" i="6"/>
  <c r="C325" i="6"/>
  <c r="C324" i="6"/>
  <c r="C323" i="6"/>
  <c r="C322" i="6"/>
  <c r="C321" i="6"/>
  <c r="C316" i="6"/>
  <c r="B316" i="6" s="1"/>
  <c r="C315" i="6"/>
  <c r="B315" i="6" s="1"/>
  <c r="C314" i="6"/>
  <c r="C309" i="6"/>
  <c r="B309" i="6" s="1"/>
  <c r="C308" i="6"/>
  <c r="C303" i="6"/>
  <c r="B303" i="6" s="1"/>
  <c r="C302" i="6"/>
  <c r="B302" i="6" s="1"/>
  <c r="C301" i="6"/>
  <c r="C290" i="6"/>
  <c r="B290" i="6" s="1"/>
  <c r="C289" i="6"/>
  <c r="B289" i="6" s="1"/>
  <c r="C288" i="6"/>
  <c r="B288" i="6" s="1"/>
  <c r="C287" i="6"/>
  <c r="B287" i="6" s="1"/>
  <c r="C286" i="6"/>
  <c r="B286" i="6" s="1"/>
  <c r="C285" i="6"/>
  <c r="B285" i="6" s="1"/>
  <c r="C284" i="6"/>
  <c r="B284" i="6" s="1"/>
  <c r="C283" i="6"/>
  <c r="B283" i="6" s="1"/>
  <c r="C282" i="6"/>
  <c r="B282" i="6" s="1"/>
  <c r="C281" i="6"/>
  <c r="C276" i="6"/>
  <c r="B276" i="6" s="1"/>
  <c r="C275" i="6"/>
  <c r="B275" i="6" s="1"/>
  <c r="C274" i="6"/>
  <c r="B274" i="6" s="1"/>
  <c r="C273" i="6"/>
  <c r="B273" i="6" s="1"/>
  <c r="C272" i="6"/>
  <c r="B272" i="6" s="1"/>
  <c r="C271" i="6"/>
  <c r="B271" i="6" s="1"/>
  <c r="C270" i="6"/>
  <c r="B270" i="6" s="1"/>
  <c r="C269" i="6"/>
  <c r="B269" i="6" s="1"/>
  <c r="C268" i="6"/>
  <c r="B268" i="6" s="1"/>
  <c r="C267" i="6"/>
  <c r="C262" i="6"/>
  <c r="B262" i="6" s="1"/>
  <c r="C261" i="6"/>
  <c r="B261" i="6" s="1"/>
  <c r="C260" i="6"/>
  <c r="B260" i="6" s="1"/>
  <c r="C259" i="6"/>
  <c r="B259" i="6" s="1"/>
  <c r="C258" i="6"/>
  <c r="B258" i="6" s="1"/>
  <c r="C257" i="6"/>
  <c r="B257" i="6" s="1"/>
  <c r="C256" i="6"/>
  <c r="B256" i="6" s="1"/>
  <c r="C255" i="6"/>
  <c r="B255" i="6" s="1"/>
  <c r="C254" i="6"/>
  <c r="B254" i="6" s="1"/>
  <c r="C253" i="6"/>
  <c r="C248" i="6"/>
  <c r="B248" i="6" s="1"/>
  <c r="C247" i="6"/>
  <c r="B247" i="6" s="1"/>
  <c r="C246" i="6"/>
  <c r="D241" i="6"/>
  <c r="D240" i="6"/>
  <c r="C241" i="6"/>
  <c r="C240" i="6"/>
  <c r="D239" i="6"/>
  <c r="C239" i="6"/>
  <c r="C233" i="6"/>
  <c r="B233" i="6" s="1"/>
  <c r="C232" i="6"/>
  <c r="B232" i="6" s="1"/>
  <c r="C231" i="6"/>
  <c r="C225" i="6"/>
  <c r="B225" i="6" s="1"/>
  <c r="C224" i="6"/>
  <c r="B224" i="6" s="1"/>
  <c r="C223" i="6"/>
  <c r="D217" i="6"/>
  <c r="C217" i="6"/>
  <c r="D216" i="6"/>
  <c r="C216" i="6"/>
  <c r="D205" i="6"/>
  <c r="D206" i="6" s="1"/>
  <c r="C205" i="6"/>
  <c r="C206" i="6" s="1"/>
  <c r="E199" i="6"/>
  <c r="E200" i="6" s="1"/>
  <c r="D199" i="6"/>
  <c r="D200" i="6" s="1"/>
  <c r="C199" i="6"/>
  <c r="C200" i="6" s="1"/>
  <c r="C194" i="6"/>
  <c r="D189" i="6"/>
  <c r="D190" i="6" s="1"/>
  <c r="C189" i="6"/>
  <c r="C190" i="6" s="1"/>
  <c r="C184" i="6"/>
  <c r="B519" i="6" l="1"/>
  <c r="C691" i="6"/>
  <c r="B690" i="6"/>
  <c r="B691" i="6" s="1"/>
  <c r="B520" i="6"/>
  <c r="D521" i="6"/>
  <c r="C545" i="6"/>
  <c r="C582" i="6"/>
  <c r="D680" i="6"/>
  <c r="B725" i="6"/>
  <c r="B732" i="6"/>
  <c r="D218" i="6"/>
  <c r="B301" i="6"/>
  <c r="B304" i="6" s="1"/>
  <c r="C304" i="6"/>
  <c r="C331" i="6"/>
  <c r="B345" i="6"/>
  <c r="B346" i="6" s="1"/>
  <c r="C346" i="6"/>
  <c r="C455" i="6"/>
  <c r="B455" i="6" s="1"/>
  <c r="D461" i="6"/>
  <c r="B471" i="6"/>
  <c r="B473" i="6" s="1"/>
  <c r="C473" i="6"/>
  <c r="B492" i="6"/>
  <c r="B493" i="6" s="1"/>
  <c r="C493" i="6"/>
  <c r="B507" i="6"/>
  <c r="B509" i="6" s="1"/>
  <c r="C509" i="6"/>
  <c r="C521" i="6"/>
  <c r="B525" i="6"/>
  <c r="B527" i="6" s="1"/>
  <c r="C527" i="6"/>
  <c r="B537" i="6"/>
  <c r="B539" i="6" s="1"/>
  <c r="C539" i="6"/>
  <c r="D545" i="6"/>
  <c r="D582" i="6"/>
  <c r="B651" i="6"/>
  <c r="B652" i="6" s="1"/>
  <c r="C652" i="6"/>
  <c r="B666" i="6"/>
  <c r="B668" i="6" s="1"/>
  <c r="C668" i="6"/>
  <c r="C680" i="6"/>
  <c r="B686" i="6"/>
  <c r="C686" i="6"/>
  <c r="B377" i="6"/>
  <c r="B378" i="6" s="1"/>
  <c r="C378" i="6"/>
  <c r="B497" i="6"/>
  <c r="B498" i="6" s="1"/>
  <c r="C498" i="6"/>
  <c r="B362" i="6"/>
  <c r="B363" i="6" s="1"/>
  <c r="C363" i="6"/>
  <c r="D242" i="6"/>
  <c r="B335" i="6"/>
  <c r="B336" i="6" s="1"/>
  <c r="C336" i="6"/>
  <c r="B367" i="6"/>
  <c r="B368" i="6" s="1"/>
  <c r="C368" i="6"/>
  <c r="B382" i="6"/>
  <c r="B383" i="6" s="1"/>
  <c r="C383" i="6"/>
  <c r="B447" i="6"/>
  <c r="B449" i="6" s="1"/>
  <c r="C449" i="6"/>
  <c r="C461" i="6"/>
  <c r="B465" i="6"/>
  <c r="B467" i="6" s="1"/>
  <c r="C467" i="6"/>
  <c r="B477" i="6"/>
  <c r="B478" i="6" s="1"/>
  <c r="C478" i="6"/>
  <c r="B513" i="6"/>
  <c r="B515" i="6" s="1"/>
  <c r="C515" i="6"/>
  <c r="B531" i="6"/>
  <c r="B533" i="6" s="1"/>
  <c r="C533" i="6"/>
  <c r="B549" i="6"/>
  <c r="B551" i="6" s="1"/>
  <c r="C551" i="6"/>
  <c r="B641" i="6"/>
  <c r="B642" i="6" s="1"/>
  <c r="C642" i="6"/>
  <c r="B672" i="6"/>
  <c r="B674" i="6" s="1"/>
  <c r="C674" i="6"/>
  <c r="B314" i="6"/>
  <c r="B317" i="6" s="1"/>
  <c r="C317" i="6"/>
  <c r="C218" i="6"/>
  <c r="B308" i="6"/>
  <c r="B310" i="6" s="1"/>
  <c r="C310" i="6"/>
  <c r="B387" i="6"/>
  <c r="B388" i="6" s="1"/>
  <c r="C388" i="6"/>
  <c r="B482" i="6"/>
  <c r="B483" i="6" s="1"/>
  <c r="C483" i="6"/>
  <c r="B646" i="6"/>
  <c r="B647" i="6" s="1"/>
  <c r="C647" i="6"/>
  <c r="B661" i="6"/>
  <c r="B662" i="6" s="1"/>
  <c r="C662" i="6"/>
  <c r="B695" i="6"/>
  <c r="B696" i="6" s="1"/>
  <c r="B605" i="6"/>
  <c r="B607" i="6" s="1"/>
  <c r="C607" i="6"/>
  <c r="B594" i="6"/>
  <c r="B595" i="6" s="1"/>
  <c r="C595" i="6"/>
  <c r="C619" i="6"/>
  <c r="B599" i="6"/>
  <c r="B601" i="6" s="1"/>
  <c r="C601" i="6"/>
  <c r="B619" i="6"/>
  <c r="B739" i="6"/>
  <c r="C242" i="6"/>
  <c r="B194" i="6"/>
  <c r="B195" i="6" s="1"/>
  <c r="C195" i="6"/>
  <c r="B184" i="6"/>
  <c r="B185" i="6" s="1"/>
  <c r="C185" i="6"/>
  <c r="B231" i="6"/>
  <c r="B234" i="6" s="1"/>
  <c r="C234" i="6"/>
  <c r="B253" i="6"/>
  <c r="B263" i="6" s="1"/>
  <c r="C263" i="6"/>
  <c r="B281" i="6"/>
  <c r="B291" i="6" s="1"/>
  <c r="C291" i="6"/>
  <c r="B397" i="6"/>
  <c r="B403" i="6" s="1"/>
  <c r="C403" i="6"/>
  <c r="B63" i="6"/>
  <c r="B145" i="6"/>
  <c r="B223" i="6"/>
  <c r="B226" i="6" s="1"/>
  <c r="C226" i="6"/>
  <c r="B246" i="6"/>
  <c r="B249" i="6" s="1"/>
  <c r="C249" i="6"/>
  <c r="B267" i="6"/>
  <c r="B277" i="6" s="1"/>
  <c r="C277" i="6"/>
  <c r="B407" i="6"/>
  <c r="B413" i="6" s="1"/>
  <c r="C413" i="6"/>
  <c r="B98" i="6"/>
  <c r="B154" i="6"/>
  <c r="B441" i="6"/>
  <c r="B443" i="6" s="1"/>
  <c r="C443" i="6"/>
  <c r="B420" i="6"/>
  <c r="B423" i="6" s="1"/>
  <c r="C423" i="6"/>
  <c r="B705" i="6"/>
  <c r="B706" i="6" s="1"/>
  <c r="B700" i="6"/>
  <c r="B701" i="6" s="1"/>
  <c r="B679" i="6"/>
  <c r="B678" i="6"/>
  <c r="B581" i="6"/>
  <c r="B460" i="6"/>
  <c r="B205" i="6"/>
  <c r="B206" i="6" s="1"/>
  <c r="B217" i="6"/>
  <c r="B239" i="6"/>
  <c r="B372" i="6"/>
  <c r="B373" i="6" s="1"/>
  <c r="B502" i="6"/>
  <c r="B503" i="6" s="1"/>
  <c r="B189" i="6"/>
  <c r="B190" i="6" s="1"/>
  <c r="B216" i="6"/>
  <c r="B240" i="6"/>
  <c r="B392" i="6"/>
  <c r="B393" i="6" s="1"/>
  <c r="B199" i="6"/>
  <c r="B200" i="6" s="1"/>
  <c r="B459" i="6"/>
  <c r="B543" i="6"/>
  <c r="B241" i="6"/>
  <c r="B579" i="6"/>
  <c r="B544" i="6"/>
  <c r="B580" i="6"/>
  <c r="C178" i="6"/>
  <c r="D171" i="6"/>
  <c r="D173" i="6" s="1"/>
  <c r="C171" i="6"/>
  <c r="C173" i="6" s="1"/>
  <c r="C164" i="6"/>
  <c r="C158" i="6"/>
  <c r="C160" i="6" s="1"/>
  <c r="C135" i="6"/>
  <c r="B135" i="6" s="1"/>
  <c r="C134" i="6"/>
  <c r="B134" i="6" s="1"/>
  <c r="C133" i="6"/>
  <c r="B133" i="6" s="1"/>
  <c r="C132" i="6"/>
  <c r="C117" i="6"/>
  <c r="B117" i="6" s="1"/>
  <c r="C116" i="6"/>
  <c r="B116" i="6" s="1"/>
  <c r="C115" i="6"/>
  <c r="B115" i="6" s="1"/>
  <c r="C114" i="6"/>
  <c r="D108" i="6"/>
  <c r="D109" i="6" s="1"/>
  <c r="C108" i="6"/>
  <c r="C109" i="6" s="1"/>
  <c r="C102" i="6"/>
  <c r="D90" i="6"/>
  <c r="D89" i="6"/>
  <c r="C90" i="6"/>
  <c r="C89" i="6"/>
  <c r="C84" i="6"/>
  <c r="B84" i="6" s="1"/>
  <c r="C83" i="6"/>
  <c r="B83" i="6" s="1"/>
  <c r="C78" i="6"/>
  <c r="B78" i="6" s="1"/>
  <c r="C77" i="6"/>
  <c r="C71" i="6"/>
  <c r="B71" i="6" s="1"/>
  <c r="C70" i="6"/>
  <c r="B70" i="6" s="1"/>
  <c r="C69" i="6"/>
  <c r="B69" i="6" s="1"/>
  <c r="C68" i="6"/>
  <c r="B68" i="6" s="1"/>
  <c r="C67" i="6"/>
  <c r="B521" i="6" l="1"/>
  <c r="B164" i="6"/>
  <c r="B166" i="6" s="1"/>
  <c r="C166" i="6"/>
  <c r="B178" i="6"/>
  <c r="B180" i="6" s="1"/>
  <c r="C180" i="6"/>
  <c r="B158" i="6"/>
  <c r="B160" i="6" s="1"/>
  <c r="B218" i="6"/>
  <c r="B545" i="6"/>
  <c r="B461" i="6"/>
  <c r="B242" i="6"/>
  <c r="D91" i="6"/>
  <c r="B680" i="6"/>
  <c r="B582" i="6"/>
  <c r="B114" i="6"/>
  <c r="B118" i="6" s="1"/>
  <c r="C118" i="6"/>
  <c r="B132" i="6"/>
  <c r="B136" i="6" s="1"/>
  <c r="C136" i="6"/>
  <c r="B77" i="6"/>
  <c r="B79" i="6" s="1"/>
  <c r="C79" i="6"/>
  <c r="C91" i="6"/>
  <c r="B102" i="6"/>
  <c r="B103" i="6" s="1"/>
  <c r="C103" i="6"/>
  <c r="B85" i="6"/>
  <c r="C85" i="6"/>
  <c r="B67" i="6"/>
  <c r="B72" i="6" s="1"/>
  <c r="C72" i="6"/>
  <c r="B108" i="6"/>
  <c r="B109" i="6" s="1"/>
  <c r="B171" i="6"/>
  <c r="B173" i="6" s="1"/>
  <c r="B89" i="6"/>
  <c r="B90" i="6"/>
  <c r="C44" i="6"/>
  <c r="B44" i="6" s="1"/>
  <c r="C43" i="6"/>
  <c r="B43" i="6" s="1"/>
  <c r="C42" i="6"/>
  <c r="B42" i="6" s="1"/>
  <c r="C41" i="6"/>
  <c r="B41" i="6" s="1"/>
  <c r="C40" i="6"/>
  <c r="B40" i="6" s="1"/>
  <c r="C26" i="6"/>
  <c r="C27" i="6" s="1"/>
  <c r="C15" i="6"/>
  <c r="C16" i="6" s="1"/>
  <c r="C10" i="6"/>
  <c r="C4" i="6"/>
  <c r="C21" i="5"/>
  <c r="B21" i="5" s="1"/>
  <c r="C20" i="5"/>
  <c r="B20" i="5" s="1"/>
  <c r="C19" i="5"/>
  <c r="B19" i="5" s="1"/>
  <c r="C18" i="5"/>
  <c r="B18" i="5" s="1"/>
  <c r="C17" i="5"/>
  <c r="B17" i="5" s="1"/>
  <c r="C16" i="5"/>
  <c r="B16" i="5" s="1"/>
  <c r="C15" i="5"/>
  <c r="B15" i="5" s="1"/>
  <c r="C14" i="5"/>
  <c r="B14" i="5" s="1"/>
  <c r="C13" i="5"/>
  <c r="B13" i="5" s="1"/>
  <c r="C12" i="5"/>
  <c r="B12" i="5" s="1"/>
  <c r="C11" i="5"/>
  <c r="B11" i="5" s="1"/>
  <c r="C10" i="5"/>
  <c r="B10" i="5" s="1"/>
  <c r="C9" i="5"/>
  <c r="B9" i="5" s="1"/>
  <c r="C8" i="5"/>
  <c r="B8" i="5" s="1"/>
  <c r="C7" i="5"/>
  <c r="B7" i="5" s="1"/>
  <c r="C6" i="5"/>
  <c r="B6" i="5" s="1"/>
  <c r="C5" i="5"/>
  <c r="B5" i="5" s="1"/>
  <c r="C4" i="5"/>
  <c r="B4" i="5" s="1"/>
  <c r="C3" i="5"/>
  <c r="B3" i="5" s="1"/>
  <c r="C87" i="5"/>
  <c r="B87" i="5" s="1"/>
  <c r="C86" i="5"/>
  <c r="B86" i="5" s="1"/>
  <c r="C85" i="5"/>
  <c r="D80" i="5"/>
  <c r="D79" i="5"/>
  <c r="D78" i="5"/>
  <c r="C80" i="5"/>
  <c r="C79" i="5"/>
  <c r="C78" i="5"/>
  <c r="D73" i="5"/>
  <c r="D72" i="5"/>
  <c r="D71" i="5"/>
  <c r="C73" i="5"/>
  <c r="C72" i="5"/>
  <c r="C71" i="5"/>
  <c r="D66" i="5"/>
  <c r="D65" i="5"/>
  <c r="D64" i="5"/>
  <c r="D63" i="5"/>
  <c r="C66" i="5"/>
  <c r="C65" i="5"/>
  <c r="C64" i="5"/>
  <c r="C63" i="5"/>
  <c r="D58" i="5"/>
  <c r="D57" i="5"/>
  <c r="D56" i="5"/>
  <c r="C58" i="5"/>
  <c r="C57" i="5"/>
  <c r="C56" i="5"/>
  <c r="D51" i="5"/>
  <c r="D50" i="5"/>
  <c r="D49" i="5"/>
  <c r="C51" i="5"/>
  <c r="C50" i="5"/>
  <c r="C49" i="5"/>
  <c r="B80" i="5" l="1"/>
  <c r="B79" i="5"/>
  <c r="B78" i="5"/>
  <c r="B45" i="6"/>
  <c r="B91" i="6"/>
  <c r="B4" i="6"/>
  <c r="B5" i="6" s="1"/>
  <c r="C5" i="6"/>
  <c r="B10" i="6"/>
  <c r="B11" i="6" s="1"/>
  <c r="C11" i="6"/>
  <c r="C45" i="6"/>
  <c r="C59" i="5"/>
  <c r="C81" i="5"/>
  <c r="D74" i="5"/>
  <c r="D59" i="5"/>
  <c r="D81" i="5"/>
  <c r="D52" i="5"/>
  <c r="B22" i="5"/>
  <c r="C22" i="5"/>
  <c r="C52" i="5"/>
  <c r="C67" i="5"/>
  <c r="D67" i="5"/>
  <c r="C74" i="5"/>
  <c r="B85" i="5"/>
  <c r="B88" i="5" s="1"/>
  <c r="C88" i="5"/>
  <c r="B66" i="5"/>
  <c r="B65" i="5"/>
  <c r="B63" i="5"/>
  <c r="B64" i="5"/>
  <c r="B71" i="5"/>
  <c r="B73" i="5"/>
  <c r="B58" i="5"/>
  <c r="B57" i="5"/>
  <c r="B51" i="5"/>
  <c r="B56" i="5"/>
  <c r="B72" i="5"/>
  <c r="B50" i="5"/>
  <c r="B49" i="5"/>
  <c r="C31" i="4"/>
  <c r="B31" i="4" s="1"/>
  <c r="C30" i="4"/>
  <c r="B30" i="4" s="1"/>
  <c r="C29" i="4"/>
  <c r="B29" i="4" s="1"/>
  <c r="C28" i="4"/>
  <c r="B28" i="4" s="1"/>
  <c r="C27" i="4"/>
  <c r="B27" i="4" s="1"/>
  <c r="C26" i="4"/>
  <c r="B26" i="4" s="1"/>
  <c r="C25" i="4"/>
  <c r="B25" i="4" s="1"/>
  <c r="C24" i="4"/>
  <c r="B24" i="4" s="1"/>
  <c r="C23" i="4"/>
  <c r="B23" i="4" s="1"/>
  <c r="C22" i="4"/>
  <c r="B22" i="4" s="1"/>
  <c r="C21" i="4"/>
  <c r="B21" i="4" s="1"/>
  <c r="C20" i="4"/>
  <c r="C127" i="4"/>
  <c r="B127" i="4" s="1"/>
  <c r="C126" i="4"/>
  <c r="B126" i="4" s="1"/>
  <c r="C125" i="4"/>
  <c r="B125" i="4" s="1"/>
  <c r="C124" i="4"/>
  <c r="B124" i="4" s="1"/>
  <c r="C123" i="4"/>
  <c r="B123" i="4" s="1"/>
  <c r="C122" i="4"/>
  <c r="B122" i="4" s="1"/>
  <c r="C121" i="4"/>
  <c r="B121" i="4" s="1"/>
  <c r="C120" i="4"/>
  <c r="B120" i="4" s="1"/>
  <c r="C119" i="4"/>
  <c r="B119" i="4" s="1"/>
  <c r="C118" i="4"/>
  <c r="B118" i="4" s="1"/>
  <c r="C117" i="4"/>
  <c r="B117" i="4" s="1"/>
  <c r="C116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5" i="4"/>
  <c r="B95" i="4" s="1"/>
  <c r="C94" i="4"/>
  <c r="B94" i="4" s="1"/>
  <c r="C93" i="4"/>
  <c r="B93" i="4" s="1"/>
  <c r="C92" i="4"/>
  <c r="B92" i="4" s="1"/>
  <c r="C91" i="4"/>
  <c r="B91" i="4" s="1"/>
  <c r="B90" i="4"/>
  <c r="C89" i="4"/>
  <c r="B89" i="4" s="1"/>
  <c r="C88" i="4"/>
  <c r="B88" i="4" s="1"/>
  <c r="C87" i="4"/>
  <c r="B87" i="4" s="1"/>
  <c r="C86" i="4"/>
  <c r="B86" i="4" s="1"/>
  <c r="C85" i="4"/>
  <c r="B85" i="4" s="1"/>
  <c r="C84" i="4"/>
  <c r="C79" i="4"/>
  <c r="B79" i="4" s="1"/>
  <c r="C78" i="4"/>
  <c r="B78" i="4" s="1"/>
  <c r="C77" i="4"/>
  <c r="B77" i="4" s="1"/>
  <c r="C76" i="4"/>
  <c r="B76" i="4" s="1"/>
  <c r="C75" i="4"/>
  <c r="B75" i="4" s="1"/>
  <c r="C74" i="4"/>
  <c r="B74" i="4" s="1"/>
  <c r="C73" i="4"/>
  <c r="B73" i="4" s="1"/>
  <c r="C72" i="4"/>
  <c r="B72" i="4" s="1"/>
  <c r="C71" i="4"/>
  <c r="B71" i="4" s="1"/>
  <c r="C70" i="4"/>
  <c r="B70" i="4" s="1"/>
  <c r="C69" i="4"/>
  <c r="B69" i="4" s="1"/>
  <c r="C68" i="4"/>
  <c r="C63" i="4"/>
  <c r="B63" i="4" s="1"/>
  <c r="C62" i="4"/>
  <c r="B62" i="4" s="1"/>
  <c r="C61" i="4"/>
  <c r="B61" i="4" s="1"/>
  <c r="C60" i="4"/>
  <c r="B60" i="4" s="1"/>
  <c r="C59" i="4"/>
  <c r="B59" i="4" s="1"/>
  <c r="C58" i="4"/>
  <c r="B58" i="4" s="1"/>
  <c r="C57" i="4"/>
  <c r="B57" i="4" s="1"/>
  <c r="C56" i="4"/>
  <c r="B56" i="4" s="1"/>
  <c r="C55" i="4"/>
  <c r="B55" i="4" s="1"/>
  <c r="C54" i="4"/>
  <c r="B54" i="4" s="1"/>
  <c r="C53" i="4"/>
  <c r="B53" i="4" s="1"/>
  <c r="C52" i="4"/>
  <c r="C47" i="4"/>
  <c r="B47" i="4" s="1"/>
  <c r="C46" i="4"/>
  <c r="B46" i="4" s="1"/>
  <c r="C45" i="4"/>
  <c r="B45" i="4" s="1"/>
  <c r="C44" i="4"/>
  <c r="B44" i="4" s="1"/>
  <c r="C43" i="4"/>
  <c r="B43" i="4" s="1"/>
  <c r="C42" i="4"/>
  <c r="B42" i="4" s="1"/>
  <c r="C41" i="4"/>
  <c r="B41" i="4" s="1"/>
  <c r="C40" i="4"/>
  <c r="B40" i="4" s="1"/>
  <c r="C39" i="4"/>
  <c r="B39" i="4" s="1"/>
  <c r="C38" i="4"/>
  <c r="B38" i="4" s="1"/>
  <c r="C37" i="4"/>
  <c r="B37" i="4" s="1"/>
  <c r="C36" i="4"/>
  <c r="B59" i="5" l="1"/>
  <c r="B81" i="5"/>
  <c r="B52" i="5"/>
  <c r="B67" i="5"/>
  <c r="B74" i="5"/>
  <c r="C112" i="4"/>
  <c r="B52" i="4"/>
  <c r="B64" i="4" s="1"/>
  <c r="C64" i="4"/>
  <c r="B68" i="4"/>
  <c r="B80" i="4" s="1"/>
  <c r="C80" i="4"/>
  <c r="B84" i="4"/>
  <c r="B96" i="4" s="1"/>
  <c r="C96" i="4"/>
  <c r="B36" i="4"/>
  <c r="B48" i="4" s="1"/>
  <c r="C48" i="4"/>
  <c r="B116" i="4"/>
  <c r="B128" i="4" s="1"/>
  <c r="C128" i="4"/>
  <c r="B20" i="4"/>
  <c r="B32" i="4" s="1"/>
  <c r="C32" i="4"/>
  <c r="C175" i="3"/>
  <c r="B175" i="3" s="1"/>
  <c r="C174" i="3"/>
  <c r="B174" i="3" s="1"/>
  <c r="C173" i="3"/>
  <c r="B173" i="3" s="1"/>
  <c r="C172" i="3"/>
  <c r="B172" i="3" s="1"/>
  <c r="C171" i="3"/>
  <c r="B171" i="3" s="1"/>
  <c r="C166" i="3"/>
  <c r="B166" i="3" s="1"/>
  <c r="C165" i="3"/>
  <c r="B165" i="3" s="1"/>
  <c r="C164" i="3"/>
  <c r="B164" i="3" s="1"/>
  <c r="C163" i="3"/>
  <c r="B163" i="3" s="1"/>
  <c r="C162" i="3"/>
  <c r="D157" i="3"/>
  <c r="D156" i="3"/>
  <c r="D155" i="3"/>
  <c r="D154" i="3"/>
  <c r="D153" i="3"/>
  <c r="D152" i="3"/>
  <c r="C157" i="3"/>
  <c r="C156" i="3"/>
  <c r="C155" i="3"/>
  <c r="C154" i="3"/>
  <c r="C153" i="3"/>
  <c r="C152" i="3"/>
  <c r="C147" i="3"/>
  <c r="B147" i="3" s="1"/>
  <c r="C146" i="3"/>
  <c r="B146" i="3" s="1"/>
  <c r="C145" i="3"/>
  <c r="B145" i="3" s="1"/>
  <c r="C144" i="3"/>
  <c r="B144" i="3" s="1"/>
  <c r="C143" i="3"/>
  <c r="C138" i="3"/>
  <c r="B138" i="3" s="1"/>
  <c r="C137" i="3"/>
  <c r="B137" i="3" s="1"/>
  <c r="C136" i="3"/>
  <c r="B136" i="3" s="1"/>
  <c r="C135" i="3"/>
  <c r="B135" i="3" s="1"/>
  <c r="C134" i="3"/>
  <c r="B134" i="3" s="1"/>
  <c r="C133" i="3"/>
  <c r="B133" i="3" s="1"/>
  <c r="C132" i="3"/>
  <c r="B132" i="3" s="1"/>
  <c r="C131" i="3"/>
  <c r="C126" i="3"/>
  <c r="B126" i="3" s="1"/>
  <c r="C125" i="3"/>
  <c r="B125" i="3" s="1"/>
  <c r="C124" i="3"/>
  <c r="B124" i="3" s="1"/>
  <c r="C123" i="3"/>
  <c r="B123" i="3" s="1"/>
  <c r="C122" i="3"/>
  <c r="C117" i="3"/>
  <c r="B117" i="3" s="1"/>
  <c r="C116" i="3"/>
  <c r="B116" i="3" s="1"/>
  <c r="C115" i="3"/>
  <c r="B115" i="3" s="1"/>
  <c r="C114" i="3"/>
  <c r="B114" i="3" s="1"/>
  <c r="C113" i="3"/>
  <c r="D108" i="3"/>
  <c r="D107" i="3"/>
  <c r="D106" i="3"/>
  <c r="D105" i="3"/>
  <c r="C108" i="3"/>
  <c r="C107" i="3"/>
  <c r="C106" i="3"/>
  <c r="C105" i="3"/>
  <c r="D100" i="3"/>
  <c r="D99" i="3"/>
  <c r="D98" i="3"/>
  <c r="D97" i="3"/>
  <c r="C100" i="3"/>
  <c r="C99" i="3"/>
  <c r="C98" i="3"/>
  <c r="C97" i="3"/>
  <c r="C92" i="3"/>
  <c r="B92" i="3" s="1"/>
  <c r="C91" i="3"/>
  <c r="B91" i="3" s="1"/>
  <c r="C90" i="3"/>
  <c r="B90" i="3" s="1"/>
  <c r="C89" i="3"/>
  <c r="B89" i="3" s="1"/>
  <c r="C88" i="3"/>
  <c r="C81" i="3"/>
  <c r="B81" i="3" s="1"/>
  <c r="C80" i="3"/>
  <c r="B80" i="3" s="1"/>
  <c r="C75" i="3"/>
  <c r="B75" i="3" s="1"/>
  <c r="C74" i="3"/>
  <c r="B74" i="3" s="1"/>
  <c r="C73" i="3"/>
  <c r="B73" i="3" s="1"/>
  <c r="C72" i="3"/>
  <c r="B72" i="3" s="1"/>
  <c r="C71" i="3"/>
  <c r="B71" i="3" s="1"/>
  <c r="D66" i="3"/>
  <c r="D65" i="3"/>
  <c r="D64" i="3"/>
  <c r="D63" i="3"/>
  <c r="D62" i="3"/>
  <c r="D61" i="3"/>
  <c r="C66" i="3"/>
  <c r="C65" i="3"/>
  <c r="C64" i="3"/>
  <c r="C63" i="3"/>
  <c r="C62" i="3"/>
  <c r="C61" i="3"/>
  <c r="C56" i="3"/>
  <c r="B56" i="3" s="1"/>
  <c r="C55" i="3"/>
  <c r="C54" i="3"/>
  <c r="B54" i="3" s="1"/>
  <c r="C53" i="3"/>
  <c r="B53" i="3" s="1"/>
  <c r="C52" i="3"/>
  <c r="B52" i="3" s="1"/>
  <c r="C51" i="3"/>
  <c r="B51" i="3" s="1"/>
  <c r="D46" i="3"/>
  <c r="D45" i="3"/>
  <c r="D44" i="3"/>
  <c r="D43" i="3"/>
  <c r="D41" i="3"/>
  <c r="D40" i="3"/>
  <c r="C46" i="3"/>
  <c r="C45" i="3"/>
  <c r="C44" i="3"/>
  <c r="C43" i="3"/>
  <c r="C41" i="3"/>
  <c r="C40" i="3"/>
  <c r="C35" i="3"/>
  <c r="B35" i="3" s="1"/>
  <c r="C34" i="3"/>
  <c r="B34" i="3" s="1"/>
  <c r="D29" i="3"/>
  <c r="D28" i="3"/>
  <c r="D27" i="3"/>
  <c r="D26" i="3"/>
  <c r="D25" i="3"/>
  <c r="C29" i="3"/>
  <c r="C28" i="3"/>
  <c r="C27" i="3"/>
  <c r="C26" i="3"/>
  <c r="C25" i="3"/>
  <c r="D20" i="3"/>
  <c r="D19" i="3"/>
  <c r="D18" i="3"/>
  <c r="D17" i="3"/>
  <c r="D16" i="3"/>
  <c r="D15" i="3"/>
  <c r="D14" i="3"/>
  <c r="C20" i="3"/>
  <c r="C19" i="3"/>
  <c r="C18" i="3"/>
  <c r="C17" i="3"/>
  <c r="C16" i="3"/>
  <c r="C15" i="3"/>
  <c r="C14" i="3"/>
  <c r="C9" i="3"/>
  <c r="C8" i="3"/>
  <c r="C7" i="3"/>
  <c r="C6" i="3"/>
  <c r="C5" i="3"/>
  <c r="C4" i="3"/>
  <c r="C3" i="3"/>
  <c r="B154" i="3" l="1"/>
  <c r="B61" i="3"/>
  <c r="D158" i="3"/>
  <c r="B100" i="3"/>
  <c r="D101" i="3"/>
  <c r="C101" i="3"/>
  <c r="B66" i="3"/>
  <c r="B65" i="3"/>
  <c r="B64" i="3"/>
  <c r="B63" i="3"/>
  <c r="B62" i="3"/>
  <c r="C47" i="3"/>
  <c r="D47" i="3"/>
  <c r="C30" i="3"/>
  <c r="C109" i="3"/>
  <c r="D30" i="3"/>
  <c r="D109" i="3"/>
  <c r="B28" i="3"/>
  <c r="B113" i="3"/>
  <c r="B118" i="3" s="1"/>
  <c r="C118" i="3"/>
  <c r="B122" i="3"/>
  <c r="C127" i="3"/>
  <c r="D21" i="3"/>
  <c r="C36" i="3"/>
  <c r="C67" i="3"/>
  <c r="B76" i="3"/>
  <c r="C76" i="3"/>
  <c r="B131" i="3"/>
  <c r="C139" i="3"/>
  <c r="B143" i="3"/>
  <c r="B148" i="3" s="1"/>
  <c r="C148" i="3"/>
  <c r="B155" i="3"/>
  <c r="B84" i="3"/>
  <c r="C84" i="3"/>
  <c r="B88" i="3"/>
  <c r="B93" i="3" s="1"/>
  <c r="C93" i="3"/>
  <c r="C158" i="3"/>
  <c r="B162" i="3"/>
  <c r="B167" i="3" s="1"/>
  <c r="C167" i="3"/>
  <c r="D67" i="3"/>
  <c r="B19" i="3"/>
  <c r="C10" i="3"/>
  <c r="D10" i="3"/>
  <c r="B15" i="3"/>
  <c r="C21" i="3"/>
  <c r="B127" i="3"/>
  <c r="B139" i="3"/>
  <c r="B176" i="3"/>
  <c r="C176" i="3"/>
  <c r="B36" i="3"/>
  <c r="B152" i="3"/>
  <c r="B156" i="3"/>
  <c r="B153" i="3"/>
  <c r="B157" i="3"/>
  <c r="B106" i="3"/>
  <c r="B108" i="3"/>
  <c r="B107" i="3"/>
  <c r="B105" i="3"/>
  <c r="B99" i="3"/>
  <c r="B98" i="3"/>
  <c r="B97" i="3"/>
  <c r="B46" i="3"/>
  <c r="B45" i="3"/>
  <c r="B44" i="3"/>
  <c r="B43" i="3"/>
  <c r="B41" i="3"/>
  <c r="B40" i="3"/>
  <c r="B29" i="3"/>
  <c r="B27" i="3"/>
  <c r="B26" i="3"/>
  <c r="B25" i="3"/>
  <c r="B18" i="3"/>
  <c r="B17" i="3"/>
  <c r="B14" i="3"/>
  <c r="B20" i="3"/>
  <c r="B16" i="3"/>
  <c r="B5" i="3"/>
  <c r="B9" i="3"/>
  <c r="B6" i="3"/>
  <c r="B3" i="3"/>
  <c r="B7" i="3"/>
  <c r="B4" i="3"/>
  <c r="B8" i="3"/>
  <c r="B55" i="3"/>
  <c r="B57" i="3" s="1"/>
  <c r="C57" i="3"/>
  <c r="C103" i="2"/>
  <c r="B103" i="2" s="1"/>
  <c r="C102" i="2"/>
  <c r="B102" i="2" s="1"/>
  <c r="C101" i="2"/>
  <c r="B101" i="2" s="1"/>
  <c r="C100" i="2"/>
  <c r="B100" i="2" s="1"/>
  <c r="C99" i="2"/>
  <c r="B99" i="2" s="1"/>
  <c r="C98" i="2"/>
  <c r="B98" i="2" s="1"/>
  <c r="C97" i="2"/>
  <c r="B97" i="2" s="1"/>
  <c r="C96" i="2"/>
  <c r="B96" i="2" s="1"/>
  <c r="C95" i="2"/>
  <c r="B95" i="2" s="1"/>
  <c r="C94" i="2"/>
  <c r="B94" i="2" s="1"/>
  <c r="C93" i="2"/>
  <c r="B93" i="2" s="1"/>
  <c r="C92" i="2"/>
  <c r="B92" i="2" s="1"/>
  <c r="C91" i="2"/>
  <c r="B91" i="2" s="1"/>
  <c r="C90" i="2"/>
  <c r="B90" i="2" s="1"/>
  <c r="C89" i="2"/>
  <c r="B89" i="2" s="1"/>
  <c r="C88" i="2"/>
  <c r="B88" i="2" s="1"/>
  <c r="C87" i="2"/>
  <c r="B87" i="2" s="1"/>
  <c r="C86" i="2"/>
  <c r="B86" i="2" s="1"/>
  <c r="C85" i="2"/>
  <c r="B85" i="2" s="1"/>
  <c r="C84" i="2"/>
  <c r="B84" i="2" s="1"/>
  <c r="C83" i="2"/>
  <c r="B83" i="2" s="1"/>
  <c r="C82" i="2"/>
  <c r="B82" i="2" s="1"/>
  <c r="C81" i="2"/>
  <c r="B81" i="2" s="1"/>
  <c r="C80" i="2"/>
  <c r="B80" i="2" s="1"/>
  <c r="C79" i="2"/>
  <c r="B79" i="2" s="1"/>
  <c r="C78" i="2"/>
  <c r="B78" i="2" s="1"/>
  <c r="C77" i="2"/>
  <c r="B77" i="2" s="1"/>
  <c r="C76" i="2"/>
  <c r="B76" i="2" s="1"/>
  <c r="C75" i="2"/>
  <c r="B75" i="2" s="1"/>
  <c r="C74" i="2"/>
  <c r="B74" i="2" s="1"/>
  <c r="C73" i="2"/>
  <c r="B73" i="2" s="1"/>
  <c r="C72" i="2"/>
  <c r="B72" i="2" s="1"/>
  <c r="C71" i="2"/>
  <c r="B71" i="2" s="1"/>
  <c r="C70" i="2"/>
  <c r="B70" i="2" s="1"/>
  <c r="C69" i="2"/>
  <c r="B69" i="2" s="1"/>
  <c r="C68" i="2"/>
  <c r="B68" i="2" s="1"/>
  <c r="C67" i="2"/>
  <c r="B67" i="2" s="1"/>
  <c r="C66" i="2"/>
  <c r="B66" i="2" s="1"/>
  <c r="C65" i="2"/>
  <c r="B65" i="2" s="1"/>
  <c r="C64" i="2"/>
  <c r="B64" i="2" s="1"/>
  <c r="C63" i="2"/>
  <c r="B63" i="2" s="1"/>
  <c r="C62" i="2"/>
  <c r="B62" i="2" s="1"/>
  <c r="C61" i="2"/>
  <c r="B61" i="2" s="1"/>
  <c r="C60" i="2"/>
  <c r="B60" i="2" s="1"/>
  <c r="C59" i="2"/>
  <c r="B59" i="2" s="1"/>
  <c r="C58" i="2"/>
  <c r="B58" i="2" s="1"/>
  <c r="C57" i="2"/>
  <c r="B57" i="2" s="1"/>
  <c r="C56" i="2"/>
  <c r="B56" i="2" s="1"/>
  <c r="C55" i="2"/>
  <c r="B55" i="2" s="1"/>
  <c r="C54" i="2"/>
  <c r="B54" i="2" s="1"/>
  <c r="C53" i="2"/>
  <c r="B53" i="2" s="1"/>
  <c r="C52" i="2"/>
  <c r="B52" i="2" s="1"/>
  <c r="C51" i="2"/>
  <c r="B51" i="2" s="1"/>
  <c r="C50" i="2"/>
  <c r="B50" i="2" s="1"/>
  <c r="C49" i="2"/>
  <c r="B49" i="2" s="1"/>
  <c r="C48" i="2"/>
  <c r="B48" i="2" s="1"/>
  <c r="C47" i="2"/>
  <c r="B47" i="2" s="1"/>
  <c r="C46" i="2"/>
  <c r="B46" i="2" s="1"/>
  <c r="C45" i="2"/>
  <c r="B45" i="2" s="1"/>
  <c r="C44" i="2"/>
  <c r="B44" i="2" s="1"/>
  <c r="C43" i="2"/>
  <c r="B43" i="2" s="1"/>
  <c r="C42" i="2"/>
  <c r="B42" i="2" s="1"/>
  <c r="C41" i="2"/>
  <c r="B41" i="2" s="1"/>
  <c r="C40" i="2"/>
  <c r="B40" i="2" s="1"/>
  <c r="C39" i="2"/>
  <c r="B39" i="2" s="1"/>
  <c r="C38" i="2"/>
  <c r="B38" i="2" s="1"/>
  <c r="C37" i="2"/>
  <c r="B37" i="2" s="1"/>
  <c r="C36" i="2"/>
  <c r="B36" i="2" s="1"/>
  <c r="C35" i="2"/>
  <c r="B35" i="2" s="1"/>
  <c r="C34" i="2"/>
  <c r="B34" i="2" s="1"/>
  <c r="C33" i="2"/>
  <c r="B33" i="2" s="1"/>
  <c r="C32" i="2"/>
  <c r="B32" i="2" s="1"/>
  <c r="C31" i="2"/>
  <c r="B31" i="2" s="1"/>
  <c r="C30" i="2"/>
  <c r="B30" i="2" s="1"/>
  <c r="C29" i="2"/>
  <c r="B29" i="2" s="1"/>
  <c r="C28" i="2"/>
  <c r="B28" i="2" s="1"/>
  <c r="C27" i="2"/>
  <c r="B27" i="2" s="1"/>
  <c r="C26" i="2"/>
  <c r="B26" i="2" s="1"/>
  <c r="C25" i="2"/>
  <c r="B25" i="2" s="1"/>
  <c r="C24" i="2"/>
  <c r="B24" i="2" s="1"/>
  <c r="C23" i="2"/>
  <c r="B23" i="2" s="1"/>
  <c r="C22" i="2"/>
  <c r="B22" i="2" s="1"/>
  <c r="C21" i="2"/>
  <c r="B21" i="2" s="1"/>
  <c r="C20" i="2"/>
  <c r="B20" i="2" s="1"/>
  <c r="C19" i="2"/>
  <c r="B19" i="2" s="1"/>
  <c r="C18" i="2"/>
  <c r="B18" i="2" s="1"/>
  <c r="C17" i="2"/>
  <c r="B17" i="2" s="1"/>
  <c r="C16" i="2"/>
  <c r="B16" i="2" s="1"/>
  <c r="C15" i="2"/>
  <c r="B15" i="2" s="1"/>
  <c r="C14" i="2"/>
  <c r="B14" i="2" s="1"/>
  <c r="C13" i="2"/>
  <c r="B13" i="2" s="1"/>
  <c r="C12" i="2"/>
  <c r="B12" i="2" s="1"/>
  <c r="C11" i="2"/>
  <c r="B11" i="2" s="1"/>
  <c r="C9" i="2"/>
  <c r="B9" i="2" s="1"/>
  <c r="C8" i="2"/>
  <c r="B8" i="2" s="1"/>
  <c r="C7" i="2"/>
  <c r="B7" i="2" s="1"/>
  <c r="C6" i="2"/>
  <c r="B6" i="2" s="1"/>
  <c r="C5" i="2"/>
  <c r="C4" i="2"/>
  <c r="B4" i="2" s="1"/>
  <c r="C3" i="2"/>
  <c r="B3" i="2" s="1"/>
  <c r="B47" i="3" l="1"/>
  <c r="B101" i="3"/>
  <c r="B10" i="3"/>
  <c r="B21" i="3"/>
  <c r="B109" i="3"/>
  <c r="B158" i="3"/>
  <c r="B30" i="3"/>
  <c r="B5" i="2"/>
  <c r="B104" i="2" s="1"/>
  <c r="C104" i="2"/>
  <c r="M104" i="1"/>
  <c r="L104" i="1"/>
  <c r="K104" i="1"/>
  <c r="J104" i="1"/>
  <c r="I104" i="1"/>
  <c r="H104" i="1"/>
  <c r="G104" i="1"/>
  <c r="F104" i="1"/>
  <c r="E104" i="1"/>
  <c r="D103" i="1"/>
  <c r="C103" i="1"/>
  <c r="D102" i="1"/>
  <c r="C102" i="1"/>
  <c r="B102" i="1" s="1"/>
  <c r="D101" i="1"/>
  <c r="C101" i="1"/>
  <c r="D100" i="1"/>
  <c r="C100" i="1"/>
  <c r="B100" i="1" s="1"/>
  <c r="D99" i="1"/>
  <c r="C99" i="1"/>
  <c r="D98" i="1"/>
  <c r="C98" i="1"/>
  <c r="B98" i="1" s="1"/>
  <c r="D97" i="1"/>
  <c r="C97" i="1"/>
  <c r="D96" i="1"/>
  <c r="C96" i="1"/>
  <c r="B96" i="1" s="1"/>
  <c r="D95" i="1"/>
  <c r="C95" i="1"/>
  <c r="D94" i="1"/>
  <c r="C94" i="1"/>
  <c r="B94" i="1" s="1"/>
  <c r="D93" i="1"/>
  <c r="C93" i="1"/>
  <c r="D92" i="1"/>
  <c r="C92" i="1"/>
  <c r="B92" i="1" s="1"/>
  <c r="D91" i="1"/>
  <c r="C91" i="1"/>
  <c r="D90" i="1"/>
  <c r="C90" i="1"/>
  <c r="B90" i="1" s="1"/>
  <c r="D89" i="1"/>
  <c r="C89" i="1"/>
  <c r="D88" i="1"/>
  <c r="C88" i="1"/>
  <c r="B88" i="1" s="1"/>
  <c r="D87" i="1"/>
  <c r="C87" i="1"/>
  <c r="D86" i="1"/>
  <c r="C86" i="1"/>
  <c r="B86" i="1" s="1"/>
  <c r="D85" i="1"/>
  <c r="C85" i="1"/>
  <c r="D84" i="1"/>
  <c r="C84" i="1"/>
  <c r="B84" i="1" s="1"/>
  <c r="D83" i="1"/>
  <c r="C83" i="1"/>
  <c r="D82" i="1"/>
  <c r="C82" i="1"/>
  <c r="B82" i="1" s="1"/>
  <c r="D81" i="1"/>
  <c r="C81" i="1"/>
  <c r="D80" i="1"/>
  <c r="C80" i="1"/>
  <c r="B80" i="1" s="1"/>
  <c r="D79" i="1"/>
  <c r="C79" i="1"/>
  <c r="D78" i="1"/>
  <c r="C78" i="1"/>
  <c r="B78" i="1" s="1"/>
  <c r="D77" i="1"/>
  <c r="C77" i="1"/>
  <c r="D76" i="1"/>
  <c r="C76" i="1"/>
  <c r="B76" i="1" s="1"/>
  <c r="D75" i="1"/>
  <c r="C75" i="1"/>
  <c r="D74" i="1"/>
  <c r="C74" i="1"/>
  <c r="B74" i="1" s="1"/>
  <c r="D73" i="1"/>
  <c r="C73" i="1"/>
  <c r="D72" i="1"/>
  <c r="C72" i="1"/>
  <c r="B72" i="1" s="1"/>
  <c r="D71" i="1"/>
  <c r="C71" i="1"/>
  <c r="D70" i="1"/>
  <c r="C70" i="1"/>
  <c r="B70" i="1" s="1"/>
  <c r="D69" i="1"/>
  <c r="C69" i="1"/>
  <c r="D68" i="1"/>
  <c r="C68" i="1"/>
  <c r="B68" i="1" s="1"/>
  <c r="D67" i="1"/>
  <c r="C67" i="1"/>
  <c r="D66" i="1"/>
  <c r="C66" i="1"/>
  <c r="B66" i="1" s="1"/>
  <c r="D65" i="1"/>
  <c r="C65" i="1"/>
  <c r="D64" i="1"/>
  <c r="C64" i="1"/>
  <c r="B64" i="1" s="1"/>
  <c r="D63" i="1"/>
  <c r="C63" i="1"/>
  <c r="D62" i="1"/>
  <c r="C62" i="1"/>
  <c r="B62" i="1" s="1"/>
  <c r="D61" i="1"/>
  <c r="C61" i="1"/>
  <c r="D60" i="1"/>
  <c r="C60" i="1"/>
  <c r="B60" i="1" s="1"/>
  <c r="D59" i="1"/>
  <c r="C59" i="1"/>
  <c r="D58" i="1"/>
  <c r="C58" i="1"/>
  <c r="B58" i="1" s="1"/>
  <c r="D57" i="1"/>
  <c r="C57" i="1"/>
  <c r="D56" i="1"/>
  <c r="C56" i="1"/>
  <c r="B56" i="1" s="1"/>
  <c r="D55" i="1"/>
  <c r="C55" i="1"/>
  <c r="D54" i="1"/>
  <c r="C54" i="1"/>
  <c r="B54" i="1" s="1"/>
  <c r="D53" i="1"/>
  <c r="C53" i="1"/>
  <c r="D52" i="1"/>
  <c r="C52" i="1"/>
  <c r="B52" i="1" s="1"/>
  <c r="D51" i="1"/>
  <c r="C51" i="1"/>
  <c r="D50" i="1"/>
  <c r="C50" i="1"/>
  <c r="B50" i="1" s="1"/>
  <c r="D49" i="1"/>
  <c r="C49" i="1"/>
  <c r="D48" i="1"/>
  <c r="C48" i="1"/>
  <c r="B48" i="1" s="1"/>
  <c r="D47" i="1"/>
  <c r="C47" i="1"/>
  <c r="D46" i="1"/>
  <c r="C46" i="1"/>
  <c r="B46" i="1" s="1"/>
  <c r="D45" i="1"/>
  <c r="C45" i="1"/>
  <c r="D44" i="1"/>
  <c r="C44" i="1"/>
  <c r="B44" i="1" s="1"/>
  <c r="D43" i="1"/>
  <c r="C43" i="1"/>
  <c r="D42" i="1"/>
  <c r="C42" i="1"/>
  <c r="B42" i="1" s="1"/>
  <c r="D41" i="1"/>
  <c r="C41" i="1"/>
  <c r="D40" i="1"/>
  <c r="C40" i="1"/>
  <c r="B40" i="1" s="1"/>
  <c r="D39" i="1"/>
  <c r="C39" i="1"/>
  <c r="D38" i="1"/>
  <c r="C38" i="1"/>
  <c r="B38" i="1" s="1"/>
  <c r="D37" i="1"/>
  <c r="C37" i="1"/>
  <c r="D36" i="1"/>
  <c r="C36" i="1"/>
  <c r="B36" i="1" s="1"/>
  <c r="D35" i="1"/>
  <c r="C35" i="1"/>
  <c r="D34" i="1"/>
  <c r="C34" i="1"/>
  <c r="B34" i="1" s="1"/>
  <c r="D33" i="1"/>
  <c r="C33" i="1"/>
  <c r="B33" i="1" s="1"/>
  <c r="D32" i="1"/>
  <c r="C32" i="1"/>
  <c r="B32" i="1" s="1"/>
  <c r="D31" i="1"/>
  <c r="C31" i="1"/>
  <c r="D30" i="1"/>
  <c r="C30" i="1"/>
  <c r="B30" i="1" s="1"/>
  <c r="D29" i="1"/>
  <c r="C29" i="1"/>
  <c r="B29" i="1" s="1"/>
  <c r="D28" i="1"/>
  <c r="C28" i="1"/>
  <c r="B28" i="1" s="1"/>
  <c r="D27" i="1"/>
  <c r="C27" i="1"/>
  <c r="D26" i="1"/>
  <c r="C26" i="1"/>
  <c r="B26" i="1" s="1"/>
  <c r="D25" i="1"/>
  <c r="C25" i="1"/>
  <c r="B25" i="1" s="1"/>
  <c r="D24" i="1"/>
  <c r="C24" i="1"/>
  <c r="B24" i="1" s="1"/>
  <c r="D23" i="1"/>
  <c r="C23" i="1"/>
  <c r="D22" i="1"/>
  <c r="C22" i="1"/>
  <c r="B22" i="1" s="1"/>
  <c r="D21" i="1"/>
  <c r="C21" i="1"/>
  <c r="B21" i="1" s="1"/>
  <c r="D20" i="1"/>
  <c r="C20" i="1"/>
  <c r="B20" i="1" s="1"/>
  <c r="D19" i="1"/>
  <c r="C19" i="1"/>
  <c r="D18" i="1"/>
  <c r="C18" i="1"/>
  <c r="B18" i="1" s="1"/>
  <c r="D17" i="1"/>
  <c r="C17" i="1"/>
  <c r="B17" i="1" s="1"/>
  <c r="D16" i="1"/>
  <c r="C16" i="1"/>
  <c r="B16" i="1" s="1"/>
  <c r="D15" i="1"/>
  <c r="C15" i="1"/>
  <c r="D14" i="1"/>
  <c r="C14" i="1"/>
  <c r="B14" i="1" s="1"/>
  <c r="D13" i="1"/>
  <c r="C13" i="1"/>
  <c r="B13" i="1" s="1"/>
  <c r="D12" i="1"/>
  <c r="C12" i="1"/>
  <c r="B12" i="1" s="1"/>
  <c r="D11" i="1"/>
  <c r="C11" i="1"/>
  <c r="D10" i="1"/>
  <c r="C10" i="1"/>
  <c r="B10" i="1" s="1"/>
  <c r="D9" i="1"/>
  <c r="C9" i="1"/>
  <c r="B9" i="1" s="1"/>
  <c r="D8" i="1"/>
  <c r="C8" i="1"/>
  <c r="B8" i="1" s="1"/>
  <c r="D7" i="1"/>
  <c r="C7" i="1"/>
  <c r="D6" i="1"/>
  <c r="C6" i="1"/>
  <c r="B6" i="1" s="1"/>
  <c r="D5" i="1"/>
  <c r="C5" i="1"/>
  <c r="B5" i="1" s="1"/>
  <c r="D4" i="1"/>
  <c r="C4" i="1"/>
  <c r="B4" i="1" s="1"/>
  <c r="D3" i="1"/>
  <c r="C3" i="1"/>
  <c r="B37" i="1" l="1"/>
  <c r="B41" i="1"/>
  <c r="B45" i="1"/>
  <c r="B49" i="1"/>
  <c r="B53" i="1"/>
  <c r="B57" i="1"/>
  <c r="B61" i="1"/>
  <c r="B65" i="1"/>
  <c r="B69" i="1"/>
  <c r="B73" i="1"/>
  <c r="B77" i="1"/>
  <c r="B81" i="1"/>
  <c r="B85" i="1"/>
  <c r="B89" i="1"/>
  <c r="B93" i="1"/>
  <c r="B97" i="1"/>
  <c r="B101" i="1"/>
  <c r="B3" i="1"/>
  <c r="B7" i="1"/>
  <c r="B11" i="1"/>
  <c r="B15" i="1"/>
  <c r="B19" i="1"/>
  <c r="B23" i="1"/>
  <c r="B27" i="1"/>
  <c r="B31" i="1"/>
  <c r="B35" i="1"/>
  <c r="B39" i="1"/>
  <c r="B43" i="1"/>
  <c r="B47" i="1"/>
  <c r="B51" i="1"/>
  <c r="B55" i="1"/>
  <c r="B59" i="1"/>
  <c r="B63" i="1"/>
  <c r="B67" i="1"/>
  <c r="B71" i="1"/>
  <c r="B75" i="1"/>
  <c r="B79" i="1"/>
  <c r="B83" i="1"/>
  <c r="B87" i="1"/>
  <c r="B91" i="1"/>
  <c r="B95" i="1"/>
  <c r="B99" i="1"/>
  <c r="B103" i="1"/>
  <c r="D104" i="1"/>
  <c r="C104" i="1"/>
  <c r="B104" i="1" l="1"/>
  <c r="B107" i="4"/>
  <c r="B102" i="4"/>
  <c r="B104" i="4"/>
  <c r="B106" i="4"/>
  <c r="B111" i="4"/>
  <c r="B110" i="4"/>
  <c r="B103" i="4"/>
  <c r="B109" i="4"/>
  <c r="B108" i="4"/>
  <c r="B101" i="4"/>
  <c r="B105" i="4"/>
  <c r="B100" i="4"/>
  <c r="B112" i="4" l="1"/>
  <c r="B15" i="6"/>
  <c r="B16" i="6" s="1"/>
  <c r="B26" i="6"/>
  <c r="B27" i="6" s="1"/>
  <c r="B8" i="7"/>
  <c r="B9" i="7" s="1"/>
  <c r="B329" i="6"/>
  <c r="B328" i="6"/>
  <c r="B327" i="6"/>
  <c r="B326" i="6"/>
  <c r="B330" i="6"/>
  <c r="B324" i="6"/>
  <c r="B323" i="6"/>
  <c r="B322" i="6"/>
  <c r="B321" i="6"/>
  <c r="B325" i="6"/>
  <c r="B340" i="6"/>
  <c r="B341" i="6" s="1"/>
  <c r="B656" i="6"/>
  <c r="B657" i="6" s="1"/>
  <c r="B67" i="3" l="1"/>
  <c r="B331" i="6"/>
</calcChain>
</file>

<file path=xl/sharedStrings.xml><?xml version="1.0" encoding="utf-8"?>
<sst xmlns="http://schemas.openxmlformats.org/spreadsheetml/2006/main" count="3459" uniqueCount="875">
  <si>
    <t>State Supreme Court Justice</t>
  </si>
  <si>
    <t>Total Votes</t>
  </si>
  <si>
    <t>Blank/Void</t>
  </si>
  <si>
    <t>VOTE FOR ONE</t>
  </si>
  <si>
    <t>TOTAL</t>
  </si>
  <si>
    <t>DEM</t>
  </si>
  <si>
    <t>REP</t>
  </si>
  <si>
    <t>CON</t>
  </si>
  <si>
    <t>WOR</t>
  </si>
  <si>
    <t>IND</t>
  </si>
  <si>
    <t xml:space="preserve">Arkwright </t>
  </si>
  <si>
    <t xml:space="preserve">Busti 1 </t>
  </si>
  <si>
    <t xml:space="preserve">Busti 2 </t>
  </si>
  <si>
    <t xml:space="preserve">Busti 3 </t>
  </si>
  <si>
    <t xml:space="preserve">Busti 4 </t>
  </si>
  <si>
    <t xml:space="preserve">Busti 5 </t>
  </si>
  <si>
    <t xml:space="preserve">Carroll 1 </t>
  </si>
  <si>
    <t xml:space="preserve">Carroll 2 </t>
  </si>
  <si>
    <t xml:space="preserve">Charlotte </t>
  </si>
  <si>
    <t xml:space="preserve">Chautauqua 1 </t>
  </si>
  <si>
    <t xml:space="preserve">Chautauqua 2 </t>
  </si>
  <si>
    <t xml:space="preserve">Chautauqua 3 </t>
  </si>
  <si>
    <t xml:space="preserve">Chautauqua 4 </t>
  </si>
  <si>
    <t xml:space="preserve">Cherry Creek </t>
  </si>
  <si>
    <t xml:space="preserve">Clymer </t>
  </si>
  <si>
    <t xml:space="preserve">Dunkirk Town 1 </t>
  </si>
  <si>
    <t xml:space="preserve">Dunkirk Town 2  </t>
  </si>
  <si>
    <t xml:space="preserve">Dunkirk - Ward 1-1  </t>
  </si>
  <si>
    <t xml:space="preserve">Dunkirk - Ward 1-2  </t>
  </si>
  <si>
    <t xml:space="preserve">Dunkirk - Ward 1-3  </t>
  </si>
  <si>
    <t xml:space="preserve">Dunkirk - Ward 2-1  </t>
  </si>
  <si>
    <t xml:space="preserve">Dunkirk - Ward 2-2  </t>
  </si>
  <si>
    <t xml:space="preserve">Dunkirk - Ward 2-3  </t>
  </si>
  <si>
    <t xml:space="preserve">Dunkirk - Ward 3-1  </t>
  </si>
  <si>
    <t xml:space="preserve">Dunkirk - Ward 3-2  </t>
  </si>
  <si>
    <t xml:space="preserve">Dunkirk - Ward 3-3  </t>
  </si>
  <si>
    <t xml:space="preserve">Dunkirk - Ward 4-1  </t>
  </si>
  <si>
    <t xml:space="preserve">Dunkirk - Ward 4-2  </t>
  </si>
  <si>
    <t xml:space="preserve">Dunkirk - Ward 4-3  </t>
  </si>
  <si>
    <t xml:space="preserve">Ellery 1  </t>
  </si>
  <si>
    <t xml:space="preserve">Ellery 2  </t>
  </si>
  <si>
    <t xml:space="preserve">Ellery 3  </t>
  </si>
  <si>
    <t xml:space="preserve">Ellicott - Ward 1-1  </t>
  </si>
  <si>
    <t xml:space="preserve">Ellicott - Ward 1-2  </t>
  </si>
  <si>
    <t xml:space="preserve">Ellicott - Ward 2-1  </t>
  </si>
  <si>
    <t xml:space="preserve">Ellicott - Ward 2-2  </t>
  </si>
  <si>
    <t>Ellicott-  Ward 2-3</t>
  </si>
  <si>
    <t xml:space="preserve">Ellicott - Ward 3-1  </t>
  </si>
  <si>
    <t xml:space="preserve">Ellicott - Ward 3-2  </t>
  </si>
  <si>
    <t xml:space="preserve">Ellicott - Ward 4-1  </t>
  </si>
  <si>
    <t xml:space="preserve">Ellicott - Ward 4-2  </t>
  </si>
  <si>
    <t xml:space="preserve">Ellicott - Ward 4-3  </t>
  </si>
  <si>
    <t xml:space="preserve">Ellington </t>
  </si>
  <si>
    <t xml:space="preserve">French Creek </t>
  </si>
  <si>
    <t xml:space="preserve">Gerry </t>
  </si>
  <si>
    <t xml:space="preserve">Hanover 1  </t>
  </si>
  <si>
    <t xml:space="preserve">Hanover 2  </t>
  </si>
  <si>
    <t xml:space="preserve">Hanover 3 </t>
  </si>
  <si>
    <t xml:space="preserve">Hanover 4 </t>
  </si>
  <si>
    <t xml:space="preserve">Hanover 5 </t>
  </si>
  <si>
    <t>Hanover 5V</t>
  </si>
  <si>
    <t xml:space="preserve">Harmony 1  </t>
  </si>
  <si>
    <t xml:space="preserve">Harmony 2  </t>
  </si>
  <si>
    <t xml:space="preserve">Jamestown - Ward 1-1  </t>
  </si>
  <si>
    <t xml:space="preserve">Jamestown - Ward 1-2  </t>
  </si>
  <si>
    <t xml:space="preserve">Jamestown - Ward 1-3  </t>
  </si>
  <si>
    <t xml:space="preserve">Jamestown - Ward 2-1  </t>
  </si>
  <si>
    <t xml:space="preserve">Jamestown - Ward 2-2  </t>
  </si>
  <si>
    <t xml:space="preserve">Jamestown - Ward 2-3  </t>
  </si>
  <si>
    <t xml:space="preserve">Jamestown - Ward 3-1  </t>
  </si>
  <si>
    <t xml:space="preserve">Jamestown - Ward 3-2  </t>
  </si>
  <si>
    <t xml:space="preserve">Jamestown - Ward 3-3  </t>
  </si>
  <si>
    <t xml:space="preserve">Jamestown - Ward 3-4  </t>
  </si>
  <si>
    <t xml:space="preserve">Jamestown - Ward 4-1  </t>
  </si>
  <si>
    <t xml:space="preserve">Jamestown - Ward 4-2  </t>
  </si>
  <si>
    <t xml:space="preserve">Jamestown - Ward 4-3  </t>
  </si>
  <si>
    <t xml:space="preserve">Jamestown - Ward 5-1  </t>
  </si>
  <si>
    <t xml:space="preserve">Jamestown - Ward 5-2  </t>
  </si>
  <si>
    <t xml:space="preserve">Jamestown - Ward 5-3  </t>
  </si>
  <si>
    <t xml:space="preserve">Jamestown - Ward 6-1  </t>
  </si>
  <si>
    <t xml:space="preserve">Jamestown - Ward 6-2 </t>
  </si>
  <si>
    <t xml:space="preserve">Jamestown - Ward 6-3  </t>
  </si>
  <si>
    <t xml:space="preserve">Kiantone </t>
  </si>
  <si>
    <t xml:space="preserve">Mina </t>
  </si>
  <si>
    <t xml:space="preserve">North Harmony 1  </t>
  </si>
  <si>
    <t xml:space="preserve">North Harmony 2 </t>
  </si>
  <si>
    <t xml:space="preserve">Poland 1 </t>
  </si>
  <si>
    <t xml:space="preserve">Poland 2  </t>
  </si>
  <si>
    <t xml:space="preserve">Pomfret 1 </t>
  </si>
  <si>
    <t xml:space="preserve">Pomfret 2  </t>
  </si>
  <si>
    <t xml:space="preserve">Pomfret 3  </t>
  </si>
  <si>
    <t xml:space="preserve">Pomfret 4  </t>
  </si>
  <si>
    <t xml:space="preserve">Pomfret 5  </t>
  </si>
  <si>
    <t xml:space="preserve">Pomfret 6  </t>
  </si>
  <si>
    <t xml:space="preserve">Pomfret 7 </t>
  </si>
  <si>
    <t xml:space="preserve">Pomfret 8  </t>
  </si>
  <si>
    <t xml:space="preserve">Portland 1  </t>
  </si>
  <si>
    <t xml:space="preserve">Portland 2  </t>
  </si>
  <si>
    <t xml:space="preserve">Portland 3  </t>
  </si>
  <si>
    <t xml:space="preserve">Ripley 1  </t>
  </si>
  <si>
    <t xml:space="preserve">Ripley 2 </t>
  </si>
  <si>
    <t xml:space="preserve">Sheridan 1  </t>
  </si>
  <si>
    <t xml:space="preserve">Sheridan 2  </t>
  </si>
  <si>
    <t xml:space="preserve">Sherman </t>
  </si>
  <si>
    <t xml:space="preserve">Stockton 1 </t>
  </si>
  <si>
    <t xml:space="preserve">Stockton 2  </t>
  </si>
  <si>
    <t xml:space="preserve">Villenova </t>
  </si>
  <si>
    <t xml:space="preserve">Westfield 1  </t>
  </si>
  <si>
    <t xml:space="preserve">Westfield 2  </t>
  </si>
  <si>
    <t xml:space="preserve">Westfield 3  </t>
  </si>
  <si>
    <t>County Totals</t>
  </si>
  <si>
    <t>Cherry Creek V</t>
  </si>
  <si>
    <t>Frank A. Sedita III</t>
  </si>
  <si>
    <t>REF</t>
  </si>
  <si>
    <t>Vote for any TWO</t>
  </si>
  <si>
    <t>County Court Judge</t>
  </si>
  <si>
    <t>Vote for ONE</t>
  </si>
  <si>
    <t>David W. Foley</t>
  </si>
  <si>
    <t xml:space="preserve">COUNTY LEGISLATOR Legislative District 1 </t>
  </si>
  <si>
    <t xml:space="preserve">Dunkirk Town 2 </t>
  </si>
  <si>
    <t xml:space="preserve">Dunkirk - Ward 1-1 </t>
  </si>
  <si>
    <t xml:space="preserve">Dunkirk - Ward 2-1 </t>
  </si>
  <si>
    <t xml:space="preserve">Dunkirk - Ward 2-2 </t>
  </si>
  <si>
    <t xml:space="preserve">Dunkirk - Ward 2-3 </t>
  </si>
  <si>
    <t>Dunkirk - Ward 3-1</t>
  </si>
  <si>
    <t>Dunkirk- Ward  3-2</t>
  </si>
  <si>
    <t>COUNTY LEGISLATOR Legislative District 2</t>
  </si>
  <si>
    <t>Shaun P. Heenan</t>
  </si>
  <si>
    <t xml:space="preserve"> DEM</t>
  </si>
  <si>
    <t>COUNTY LEGISLATOR Legislative District 3</t>
  </si>
  <si>
    <t>Bob Scudder</t>
  </si>
  <si>
    <t>Pomfret 1</t>
  </si>
  <si>
    <t>Pomfret 2</t>
  </si>
  <si>
    <t>Pomfret 3</t>
  </si>
  <si>
    <t>Pomfret 7</t>
  </si>
  <si>
    <t>Pomfret 8</t>
  </si>
  <si>
    <t xml:space="preserve">COUNTY LEGISLATOR Legislative District 4 </t>
  </si>
  <si>
    <t>Pomfret 4</t>
  </si>
  <si>
    <t>Pomfret 5</t>
  </si>
  <si>
    <t>COUNTY LEGISLATOR Legislative District 5</t>
  </si>
  <si>
    <t>Terry A. Niebel</t>
  </si>
  <si>
    <t>Arkwright</t>
  </si>
  <si>
    <t>Cherry Creek</t>
  </si>
  <si>
    <t>Pomfret 6</t>
  </si>
  <si>
    <t>Sheridan 1</t>
  </si>
  <si>
    <t>Sheridan 2</t>
  </si>
  <si>
    <t>Villenova</t>
  </si>
  <si>
    <t>COUNTY LEGISLATOR Legislative District 6</t>
  </si>
  <si>
    <t>George M. Borrello</t>
  </si>
  <si>
    <t>W-IN</t>
  </si>
  <si>
    <t>Hanover 1</t>
  </si>
  <si>
    <t>Hanover 2</t>
  </si>
  <si>
    <t>Hanover 3</t>
  </si>
  <si>
    <t>Hanover 4</t>
  </si>
  <si>
    <t>Hanover 5</t>
  </si>
  <si>
    <t>COUNTY LEGISLATOR Legislative District 7</t>
  </si>
  <si>
    <t>Chautauqua 4</t>
  </si>
  <si>
    <t>Portland 1</t>
  </si>
  <si>
    <t>Portland 2</t>
  </si>
  <si>
    <t>Portland 3</t>
  </si>
  <si>
    <t>Stockton 1</t>
  </si>
  <si>
    <t>Stockton 2</t>
  </si>
  <si>
    <t>COUNTY LEGISLATOR Legislative District 8</t>
  </si>
  <si>
    <t>Pierre E. Chagnon</t>
  </si>
  <si>
    <t>ELLERY 1</t>
  </si>
  <si>
    <t>ELLERY 2</t>
  </si>
  <si>
    <t>ELLERY 3</t>
  </si>
  <si>
    <t>NORTH HARMONY 1</t>
  </si>
  <si>
    <t>NORTH HARMONY 2</t>
  </si>
  <si>
    <t>COUNTY LEGISLATOR Legislative District 9</t>
  </si>
  <si>
    <t>Charles C. Nazzaro</t>
  </si>
  <si>
    <t>Jamestown 3-3</t>
  </si>
  <si>
    <t>Jamestown 5-2</t>
  </si>
  <si>
    <t>Jamestown 5-3</t>
  </si>
  <si>
    <t>Jamestown 6-1</t>
  </si>
  <si>
    <t>COUNTY LEGISLATOR Legislative District 10</t>
  </si>
  <si>
    <t>Paul M. Wendel Jr.</t>
  </si>
  <si>
    <t>Paul M. Wendel Jr.*</t>
  </si>
  <si>
    <t>Busti 1</t>
  </si>
  <si>
    <t>Busti 2</t>
  </si>
  <si>
    <t>Busti 3</t>
  </si>
  <si>
    <t>Jamestown 4-3</t>
  </si>
  <si>
    <t>Jamestown 5-1</t>
  </si>
  <si>
    <t>COUNTY LEGISLATOR Legislative District 11</t>
  </si>
  <si>
    <t>Robert W. Whitney Jr.</t>
  </si>
  <si>
    <t>David E. Wilfong</t>
  </si>
  <si>
    <t>Jamestown 3-1</t>
  </si>
  <si>
    <t>Jamestown 3-2</t>
  </si>
  <si>
    <t>Jamestown 4-1</t>
  </si>
  <si>
    <t>Jamestown 4-2</t>
  </si>
  <si>
    <t>COUNTY LEGISLATOR Legislative District 12</t>
  </si>
  <si>
    <t>Jamestown 1-2</t>
  </si>
  <si>
    <t>Jamestown 1-3</t>
  </si>
  <si>
    <t>Jamestown 2-2</t>
  </si>
  <si>
    <t>Jamestown 2-3</t>
  </si>
  <si>
    <t>COUNTY LEGISLATOR Legislative District 13</t>
  </si>
  <si>
    <t>Jamestown 1-1</t>
  </si>
  <si>
    <t>Jamestown 2-1</t>
  </si>
  <si>
    <t>Jamestown 3-4</t>
  </si>
  <si>
    <t>Jamestown 6-2</t>
  </si>
  <si>
    <t>Jamestown 6-3</t>
  </si>
  <si>
    <t>COUNTY LEGISLATOR Legislative District 14</t>
  </si>
  <si>
    <t>Mark J. Tarbrake</t>
  </si>
  <si>
    <t>Mark J. Tarbrake*</t>
  </si>
  <si>
    <t>Charlotte</t>
  </si>
  <si>
    <t>Ellicott 2-3</t>
  </si>
  <si>
    <t>Ellicott 4-3</t>
  </si>
  <si>
    <t>Ellington</t>
  </si>
  <si>
    <t>Gerry</t>
  </si>
  <si>
    <t>COUNTY LEGISLATOR Legislative District 15</t>
  </si>
  <si>
    <t>Lisa A. Vanstrom</t>
  </si>
  <si>
    <t>Ellicott 1-1</t>
  </si>
  <si>
    <t>Ellicott 1-2</t>
  </si>
  <si>
    <t>Ellicott 2-1</t>
  </si>
  <si>
    <t>Ellicott 2-2</t>
  </si>
  <si>
    <t>Ellicott 3-1</t>
  </si>
  <si>
    <t>Ellicott 3-2</t>
  </si>
  <si>
    <t>Ellicott 4-1</t>
  </si>
  <si>
    <t>Ellicott 4-2</t>
  </si>
  <si>
    <t>COUNTY LEGISLATOR Legislative District 16</t>
  </si>
  <si>
    <t>Ronald A. Lemon</t>
  </si>
  <si>
    <t>Carroll 1</t>
  </si>
  <si>
    <t>Carroll 2</t>
  </si>
  <si>
    <t>Kiantone</t>
  </si>
  <si>
    <t>Poland 1</t>
  </si>
  <si>
    <t>Poland 2</t>
  </si>
  <si>
    <t>COUNTY LEGISLATOR Legislative District 17</t>
  </si>
  <si>
    <t>Jay Gould</t>
  </si>
  <si>
    <t>Busti 4</t>
  </si>
  <si>
    <t>Busti 5</t>
  </si>
  <si>
    <t>Clymer</t>
  </si>
  <si>
    <t>French Creek</t>
  </si>
  <si>
    <t>Harmony 1</t>
  </si>
  <si>
    <t>Harmony 2</t>
  </si>
  <si>
    <t>COUNTY LEGISLATOR Legislative District 18</t>
  </si>
  <si>
    <t>David L. Himelein</t>
  </si>
  <si>
    <t>Chautauqua 1</t>
  </si>
  <si>
    <t>Chautauqua 2</t>
  </si>
  <si>
    <t>Chautauqua 3</t>
  </si>
  <si>
    <t>Mina</t>
  </si>
  <si>
    <t>Sherman</t>
  </si>
  <si>
    <t>COUNTY LEGISLATOR Legislative District 19</t>
  </si>
  <si>
    <t>John W. Hemmer</t>
  </si>
  <si>
    <t>Ripley 1</t>
  </si>
  <si>
    <t>Ripley 2</t>
  </si>
  <si>
    <t>Westfield 1</t>
  </si>
  <si>
    <t>Westfield 2</t>
  </si>
  <si>
    <t>Westfield 3</t>
  </si>
  <si>
    <t>William J. Rivera</t>
  </si>
  <si>
    <t>Kevin J. Muldowney</t>
  </si>
  <si>
    <t>Robert K. Bankoski</t>
  </si>
  <si>
    <t>WEP</t>
  </si>
  <si>
    <t>Wayne A. Dorler</t>
  </si>
  <si>
    <t>Christine Starks</t>
  </si>
  <si>
    <t>Martin J. Anderson</t>
  </si>
  <si>
    <t>David E. Wilkinson</t>
  </si>
  <si>
    <t>Mark J. Odell</t>
  </si>
  <si>
    <t>Beth A. Kresge</t>
  </si>
  <si>
    <t>Elisabeth T. Rankin</t>
  </si>
  <si>
    <t>Paul Whitford</t>
  </si>
  <si>
    <t>John P. Suroviec</t>
  </si>
  <si>
    <t xml:space="preserve">Dunkirk - Ward 3-1 </t>
  </si>
  <si>
    <t>CITY TOTALS</t>
  </si>
  <si>
    <t>Adelino Gonzalez Jr.</t>
  </si>
  <si>
    <t>Stacy Szukala</t>
  </si>
  <si>
    <t xml:space="preserve">            CITY TOTALS</t>
  </si>
  <si>
    <t>Thomas Mleczko</t>
  </si>
  <si>
    <t>Mark A. Woods</t>
  </si>
  <si>
    <t>Andrew J. Woloszyn</t>
  </si>
  <si>
    <t>Donald J. Williams</t>
  </si>
  <si>
    <t>Martin Bamonto</t>
  </si>
  <si>
    <t>Brent P. Sheldon</t>
  </si>
  <si>
    <t xml:space="preserve">Jamestown - Ward 1-2 </t>
  </si>
  <si>
    <t xml:space="preserve">Jamestown - Ward 1-3 </t>
  </si>
  <si>
    <t xml:space="preserve">                 WARD TOTALS</t>
  </si>
  <si>
    <t>Anthony J. Dolce</t>
  </si>
  <si>
    <t xml:space="preserve">Anthony J. Dolce </t>
  </si>
  <si>
    <t xml:space="preserve">Jamestown - Ward 3-2 </t>
  </si>
  <si>
    <t>Marie T. Carrubba</t>
  </si>
  <si>
    <t>Richard L. Elardo</t>
  </si>
  <si>
    <t>Marie T. Carrubba*</t>
  </si>
  <si>
    <t xml:space="preserve">Jamestown - Ward 4-1 </t>
  </si>
  <si>
    <t xml:space="preserve">Jamestown - Ward 4-2 </t>
  </si>
  <si>
    <t>Maria B. Jones</t>
  </si>
  <si>
    <t xml:space="preserve">Jamestown - Ward 5-1 </t>
  </si>
  <si>
    <t xml:space="preserve">Jamestown - Ward 5-3 </t>
  </si>
  <si>
    <t xml:space="preserve">                WARD TOTALS</t>
  </si>
  <si>
    <t xml:space="preserve">Jamestown - Ward 6-1 </t>
  </si>
  <si>
    <t xml:space="preserve">Jamestown - Ward 6-2  </t>
  </si>
  <si>
    <t>Gregory P. Rabb</t>
  </si>
  <si>
    <t>George S. Spitale</t>
  </si>
  <si>
    <t>Kimberly A. Ecklund</t>
  </si>
  <si>
    <t xml:space="preserve">Kimberly A. Ecklund* </t>
  </si>
  <si>
    <t xml:space="preserve">Kimberly A. Ecklund </t>
  </si>
  <si>
    <t>VOTE FOR THREE</t>
  </si>
  <si>
    <t xml:space="preserve">Jamestown - Ward 1-1 </t>
  </si>
  <si>
    <t xml:space="preserve">Jamestown - Ward 2-1 </t>
  </si>
  <si>
    <t xml:space="preserve">Jamestown - Ward 3-1 </t>
  </si>
  <si>
    <t>MAYOR         Village of Celoron</t>
  </si>
  <si>
    <t xml:space="preserve">Scott D. Schrecengost </t>
  </si>
  <si>
    <t>Ellicott Ward 1-1</t>
  </si>
  <si>
    <t>VILLAGE TOTALS</t>
  </si>
  <si>
    <t>VOTE FOR TWO</t>
  </si>
  <si>
    <t>NO</t>
  </si>
  <si>
    <t>TOWN TOTALS</t>
  </si>
  <si>
    <t>YES</t>
  </si>
  <si>
    <t xml:space="preserve">Lawrence J. Ball </t>
  </si>
  <si>
    <t>VOTE FOR ANY TWO</t>
  </si>
  <si>
    <t xml:space="preserve">Charlotte  </t>
  </si>
  <si>
    <t>William W. Young</t>
  </si>
  <si>
    <t xml:space="preserve"> </t>
  </si>
  <si>
    <t xml:space="preserve">Dunkirk Town 1  </t>
  </si>
  <si>
    <t>Arden E. Johnson</t>
  </si>
  <si>
    <t xml:space="preserve">Ellicott - Ward 1 1  </t>
  </si>
  <si>
    <t xml:space="preserve">Ellicott - Ward 1 2  </t>
  </si>
  <si>
    <t xml:space="preserve">Ellicott - Ward 2 1  </t>
  </si>
  <si>
    <t xml:space="preserve">Ellicott - Ward 2 2 </t>
  </si>
  <si>
    <t>Ellicott - Ward 2 3</t>
  </si>
  <si>
    <t xml:space="preserve">Ellicott - Ward 3 1 </t>
  </si>
  <si>
    <t xml:space="preserve">Ellicott - Ward 3 2  </t>
  </si>
  <si>
    <t xml:space="preserve">Ellicott - Ward 4 1 </t>
  </si>
  <si>
    <t xml:space="preserve">Ellicott - Ward 4 2  </t>
  </si>
  <si>
    <t xml:space="preserve">Ellicott - Ward 4 3  </t>
  </si>
  <si>
    <t>Michael C. Erlandson</t>
  </si>
  <si>
    <t>Michael C. Erlandson*</t>
  </si>
  <si>
    <t>Patrick W. McLaughlin</t>
  </si>
  <si>
    <t>George A. Beckerink</t>
  </si>
  <si>
    <t>David J. White</t>
  </si>
  <si>
    <t>Arlene R. Bemis</t>
  </si>
  <si>
    <t>Arthur J. Malecki</t>
  </si>
  <si>
    <t>William A. Lawson</t>
  </si>
  <si>
    <t>Shelly J. Johnson</t>
  </si>
  <si>
    <t>Cheryl B. Wares</t>
  </si>
  <si>
    <t>Timothy P. Card</t>
  </si>
  <si>
    <t>Timothy P. Card*</t>
  </si>
  <si>
    <t>Carrie D. Finnerty</t>
  </si>
  <si>
    <t>Kevin E. Myers</t>
  </si>
  <si>
    <t>Robert G. Carlson</t>
  </si>
  <si>
    <t>Sally P. Carlson</t>
  </si>
  <si>
    <t>North Harmony 1</t>
  </si>
  <si>
    <t>North Harmony 2</t>
  </si>
  <si>
    <t>Nancy M. Thomas</t>
  </si>
  <si>
    <t>Dan H. Strickland</t>
  </si>
  <si>
    <t>Kelly A. Snow</t>
  </si>
  <si>
    <t>John M. Sedota</t>
  </si>
  <si>
    <t>GRE</t>
  </si>
  <si>
    <t>Tyler C. Case</t>
  </si>
  <si>
    <t>Joseph W. Scapelitte</t>
  </si>
  <si>
    <t>Victoria R. James</t>
  </si>
  <si>
    <t>Alfonso E. Pagan</t>
  </si>
  <si>
    <t>Marie T. Carruba</t>
  </si>
  <si>
    <t>Stephen T. Gordon</t>
  </si>
  <si>
    <t>Thomas M. Nelson</t>
  </si>
  <si>
    <t>CITY MAYOR</t>
  </si>
  <si>
    <t>Samuel Teresi</t>
  </si>
  <si>
    <t>Frederic P. Norton</t>
  </si>
  <si>
    <t>Tammieann Wichlacz</t>
  </si>
  <si>
    <t>John R. Potter</t>
  </si>
  <si>
    <t>Roger L. Cardot</t>
  </si>
  <si>
    <t>Dennis I. Stephens</t>
  </si>
  <si>
    <t>Stephen L. Mead</t>
  </si>
  <si>
    <t>Lee Fischer</t>
  </si>
  <si>
    <t>Jesse M. Robbins</t>
  </si>
  <si>
    <t>Darlene H. Nygren</t>
  </si>
  <si>
    <t>Melvin J. Peterson</t>
  </si>
  <si>
    <t>Rudy Mueller</t>
  </si>
  <si>
    <t>Robert A. Schultz</t>
  </si>
  <si>
    <t>James B. Andrews</t>
  </si>
  <si>
    <t>Laura S. Greenwood</t>
  </si>
  <si>
    <t>Robert E. Gray</t>
  </si>
  <si>
    <t>Willard W. Cass</t>
  </si>
  <si>
    <t>Todd J. Ekstrom</t>
  </si>
  <si>
    <t>Kenneth W. Dahlgren Jr.</t>
  </si>
  <si>
    <t>Jeffrey S. Crossley</t>
  </si>
  <si>
    <t>Kenneth P. Smith</t>
  </si>
  <si>
    <t>Donald D. Emhardt</t>
  </si>
  <si>
    <t>Rebecca L. Luba</t>
  </si>
  <si>
    <t>Timothy Hull</t>
  </si>
  <si>
    <t>Jason D. Mathews</t>
  </si>
  <si>
    <t>Kenneth W. Burnett</t>
  </si>
  <si>
    <t>James V. Kurtz</t>
  </si>
  <si>
    <t>Scott D. Cummings</t>
  </si>
  <si>
    <t>Michael S. Ellis</t>
  </si>
  <si>
    <t>Timothy H. Wendell</t>
  </si>
  <si>
    <t>FIN</t>
  </si>
  <si>
    <t>Thomas O. Maynard</t>
  </si>
  <si>
    <t>Larry L. Johnson</t>
  </si>
  <si>
    <t>Mark R. Mansfield</t>
  </si>
  <si>
    <t>Mia M. Abbey</t>
  </si>
  <si>
    <t>Sara Anderson</t>
  </si>
  <si>
    <t>Travis B. Heiser</t>
  </si>
  <si>
    <t>Gail A. McFarren</t>
  </si>
  <si>
    <t>Laurie M. Beckerink</t>
  </si>
  <si>
    <t>Howard Holthouse</t>
  </si>
  <si>
    <t>Brian D. Willink</t>
  </si>
  <si>
    <t>Norman H. Upperman</t>
  </si>
  <si>
    <t>Clifford Foster</t>
  </si>
  <si>
    <t>Scott E. Triskett</t>
  </si>
  <si>
    <t>Henry G. Walldorff</t>
  </si>
  <si>
    <t>G Jay Bishop</t>
  </si>
  <si>
    <t>Rebecca H. Haines</t>
  </si>
  <si>
    <t>David R. Wesp</t>
  </si>
  <si>
    <t>Mark R. Schlemmer</t>
  </si>
  <si>
    <t>Greg A. Hallberg</t>
  </si>
  <si>
    <t>Marilyn C. Gerace</t>
  </si>
  <si>
    <t>Patrick A. Tyler</t>
  </si>
  <si>
    <t>Thomas P. Campbell</t>
  </si>
  <si>
    <t>Janet B. Bowman</t>
  </si>
  <si>
    <t>Brian D. Nelson</t>
  </si>
  <si>
    <t>Robert F. Pickett Jr</t>
  </si>
  <si>
    <t>Karen G. Bifaro</t>
  </si>
  <si>
    <t>Laura M. Cronk</t>
  </si>
  <si>
    <t>Jennifer S. Johnson</t>
  </si>
  <si>
    <t>Gus Parkhurst</t>
  </si>
  <si>
    <t>Kelly Rhinehart</t>
  </si>
  <si>
    <t>Roger D. Brainard</t>
  </si>
  <si>
    <t>Dennis J. Colvenback</t>
  </si>
  <si>
    <t>William J. Green</t>
  </si>
  <si>
    <t>George C. Yaiko</t>
  </si>
  <si>
    <t>Paul W. Carey</t>
  </si>
  <si>
    <t>Amanda L. Willink</t>
  </si>
  <si>
    <t>Kevin J. Sirwatka</t>
  </si>
  <si>
    <t>Richard C. Heath</t>
  </si>
  <si>
    <t>Gary J. Swan Sr</t>
  </si>
  <si>
    <t>Todd Johnson</t>
  </si>
  <si>
    <t>Janine L. Salzman</t>
  </si>
  <si>
    <t>Walter R. Klyczek Jr</t>
  </si>
  <si>
    <t>Rachelle J. Cybulski</t>
  </si>
  <si>
    <t>Wayne L. Ashley</t>
  </si>
  <si>
    <t>Louis F. Pelletter</t>
  </si>
  <si>
    <t>Steven A. D'Angelo</t>
  </si>
  <si>
    <t>Jeffrey T. Jordan</t>
  </si>
  <si>
    <t>Gail W. Davis</t>
  </si>
  <si>
    <t>Ronald V. Johnson</t>
  </si>
  <si>
    <t>Valerie L. McDonald</t>
  </si>
  <si>
    <t>Joshua S. Ostrander</t>
  </si>
  <si>
    <t>William A. Himelein</t>
  </si>
  <si>
    <t>David T. Wilcox</t>
  </si>
  <si>
    <t>Ralph I. Whitney</t>
  </si>
  <si>
    <t>Duncan A. McNeill</t>
  </si>
  <si>
    <t>Judith M. Shields</t>
  </si>
  <si>
    <t>Terry Walker</t>
  </si>
  <si>
    <t>Norman R. Gustafson</t>
  </si>
  <si>
    <t>Larry Mee</t>
  </si>
  <si>
    <t>William F. Coughlin</t>
  </si>
  <si>
    <t>Nancy A. Dietzen</t>
  </si>
  <si>
    <t>Scott D. Johnston</t>
  </si>
  <si>
    <t>Ann M. Eckman</t>
  </si>
  <si>
    <t>Brian Noody</t>
  </si>
  <si>
    <t>James Craig</t>
  </si>
  <si>
    <t>Richard Delcamp</t>
  </si>
  <si>
    <t>Alfredo Valentin</t>
  </si>
  <si>
    <t>Charles E. Kelley Jr</t>
  </si>
  <si>
    <t>Gary L. Miller</t>
  </si>
  <si>
    <t>Patricia A. Farrell</t>
  </si>
  <si>
    <t>Douglas A. Bowen</t>
  </si>
  <si>
    <t>Rebecca R. Carvallo</t>
  </si>
  <si>
    <t>Vera L. Hustead</t>
  </si>
  <si>
    <t>Michael J. Rowe</t>
  </si>
  <si>
    <t>John P. Hamels</t>
  </si>
  <si>
    <t>Robert McIntosh</t>
  </si>
  <si>
    <t>James W. Spacht</t>
  </si>
  <si>
    <t>Corey P. Caron Sr</t>
  </si>
  <si>
    <t>Scott D. Schrecengost</t>
  </si>
  <si>
    <t>Albert Scott Foley</t>
  </si>
  <si>
    <t>Craig M. Sutton Jr</t>
  </si>
  <si>
    <t>Sheryl M. Mays</t>
  </si>
  <si>
    <t>CND</t>
  </si>
  <si>
    <t>Colleen M. Yerico</t>
  </si>
  <si>
    <t>Glenn R. Reed</t>
  </si>
  <si>
    <t>Mark D. Persons</t>
  </si>
  <si>
    <t>Tamera M. Weise</t>
  </si>
  <si>
    <t>James L. VanVolkenburg</t>
  </si>
  <si>
    <t>James L. Higginbotham</t>
  </si>
  <si>
    <t>Bessie V. Endress</t>
  </si>
  <si>
    <t>Dennis R. Sweatman</t>
  </si>
  <si>
    <t>David J. Wilson</t>
  </si>
  <si>
    <t>Kathryn M. Palmer</t>
  </si>
  <si>
    <t>Bryan J. Meder</t>
  </si>
  <si>
    <t>John J. Beichner</t>
  </si>
  <si>
    <t>Aaron Burnett</t>
  </si>
  <si>
    <t>Richard S. Ardillo Jr</t>
  </si>
  <si>
    <t>Julie G. Goodway</t>
  </si>
  <si>
    <t>Keith L. Butcher</t>
  </si>
  <si>
    <t>Sarah Lomanto</t>
  </si>
  <si>
    <t>Candyce R. Weaver</t>
  </si>
  <si>
    <t>J Dudley Robinson Jr</t>
  </si>
  <si>
    <t>Charles Luce Sr</t>
  </si>
  <si>
    <t>David W. Barnes</t>
  </si>
  <si>
    <t>Martha R. Bills</t>
  </si>
  <si>
    <t>Debra S. Puckhaber</t>
  </si>
  <si>
    <t>Andrea L. Babcock</t>
  </si>
  <si>
    <t>Timothy C. Smith</t>
  </si>
  <si>
    <t>James Spann</t>
  </si>
  <si>
    <t>David L. Carr</t>
  </si>
  <si>
    <t>David S. Brown</t>
  </si>
  <si>
    <t>James R. Herbert Sr</t>
  </si>
  <si>
    <t>David G. Babcock</t>
  </si>
  <si>
    <t>Lawrence L. Ball</t>
  </si>
  <si>
    <t>Mary Keeney</t>
  </si>
  <si>
    <t>Norm Mattison</t>
  </si>
  <si>
    <t>Village of Cherry Creek PROPOSITION</t>
  </si>
  <si>
    <t>Village of Forestville PROPOSITION</t>
  </si>
  <si>
    <t>Willie Rosas</t>
  </si>
  <si>
    <t>MAYOR         Village of Falconer</t>
  </si>
  <si>
    <t>Ellicott Ward 4-1</t>
  </si>
  <si>
    <t>Ellicott Ward 3-1</t>
  </si>
  <si>
    <t>James R. Rensel</t>
  </si>
  <si>
    <t>Trustee         Village of Falconer</t>
  </si>
  <si>
    <t>James M. Jaroszynski</t>
  </si>
  <si>
    <t>Timothy D. Dunn</t>
  </si>
  <si>
    <t>Trustee (Vacancy)        Village of Falconer</t>
  </si>
  <si>
    <t>J. Michael Steele</t>
  </si>
  <si>
    <t>Trustee         Village of Forestville</t>
  </si>
  <si>
    <t>Gloria J. Yeager</t>
  </si>
  <si>
    <t>MAYOR         Village of Fredonia</t>
  </si>
  <si>
    <t>Athanasia Landis</t>
  </si>
  <si>
    <t>Michael J. Sullivan</t>
  </si>
  <si>
    <t>TRUSTEE        Village of Fredonia</t>
  </si>
  <si>
    <t>Kara Christina</t>
  </si>
  <si>
    <t>James Lynden</t>
  </si>
  <si>
    <t>James Sedota</t>
  </si>
  <si>
    <t>Marc F. Ruckman</t>
  </si>
  <si>
    <t>Mary Jane Starks</t>
  </si>
  <si>
    <t>Peter D. Eckman</t>
  </si>
  <si>
    <t>MAYOR         Village of Lakewood</t>
  </si>
  <si>
    <t>John Jablonski III</t>
  </si>
  <si>
    <t>Ellen Barnes</t>
  </si>
  <si>
    <t>TRUSTEE         Village of Lakewood</t>
  </si>
  <si>
    <t>Cara Birrittieri</t>
  </si>
  <si>
    <t>David T. Wordelmann</t>
  </si>
  <si>
    <t>MAYOR         Village of Silver Creek</t>
  </si>
  <si>
    <t>Nicodemo J. Piccolo</t>
  </si>
  <si>
    <t>TRUSTEE         Village of Silver Creek</t>
  </si>
  <si>
    <t>Thomas Harmon</t>
  </si>
  <si>
    <t>Warren M. Kelly</t>
  </si>
  <si>
    <t>Jeffrey G. Hornburg</t>
  </si>
  <si>
    <t>Gary Segrue</t>
  </si>
  <si>
    <t>William Geary</t>
  </si>
  <si>
    <t>Patricia White</t>
  </si>
  <si>
    <t>Diana Peterson</t>
  </si>
  <si>
    <t>Scatterings</t>
  </si>
  <si>
    <t>David George</t>
  </si>
  <si>
    <t>Lillian Ney</t>
  </si>
  <si>
    <t>Jeremy D. Engquist</t>
  </si>
  <si>
    <t>Paul Luce</t>
  </si>
  <si>
    <t>Doug Essek</t>
  </si>
  <si>
    <t>AJ Dolce</t>
  </si>
  <si>
    <t>David W. Foley *</t>
  </si>
  <si>
    <t>Kevin J. Muldowney *</t>
  </si>
  <si>
    <t>Robert K. Bankoski *</t>
  </si>
  <si>
    <t>Bob Scudder *</t>
  </si>
  <si>
    <t>Christine Starks *</t>
  </si>
  <si>
    <t>Terry A. Niebel *</t>
  </si>
  <si>
    <t>George M. Borrello *</t>
  </si>
  <si>
    <t>Mark J. Odell *</t>
  </si>
  <si>
    <t>Pierre E. Chagnon *</t>
  </si>
  <si>
    <t>Charles C. Nazzaro *</t>
  </si>
  <si>
    <t>Paul Whitford *</t>
  </si>
  <si>
    <t>Lisa A. Vanstrom *</t>
  </si>
  <si>
    <t>Ronald A. Lemon *</t>
  </si>
  <si>
    <t>Jay Gould *</t>
  </si>
  <si>
    <t>David L. Himelein *</t>
  </si>
  <si>
    <t>John W. Hemmer *</t>
  </si>
  <si>
    <t>Willie Rosas *</t>
  </si>
  <si>
    <t>Mark A. Woods *</t>
  </si>
  <si>
    <t>Andrew J. Woloszyn *</t>
  </si>
  <si>
    <t>Donald J. Williams *</t>
  </si>
  <si>
    <t>Martin Bamonto *</t>
  </si>
  <si>
    <t>Adelino Gonzalez Jr. *</t>
  </si>
  <si>
    <t>Stacy Szukala *</t>
  </si>
  <si>
    <t>Thomas Mleczko *</t>
  </si>
  <si>
    <t>Samuel Teresi *</t>
  </si>
  <si>
    <t>Gregory P. Rabb *</t>
  </si>
  <si>
    <t>George S. Spitale *</t>
  </si>
  <si>
    <t>Brent P. Sheldon *</t>
  </si>
  <si>
    <t>Anthony J. Dolce *</t>
  </si>
  <si>
    <t>Victoria R. James *</t>
  </si>
  <si>
    <t>Maria B. Jones *</t>
  </si>
  <si>
    <t>Thomas M. Nelson *</t>
  </si>
  <si>
    <t>Frederic P. Norton *</t>
  </si>
  <si>
    <t>Tammieann Wichlacz *</t>
  </si>
  <si>
    <t>John R. Potter *</t>
  </si>
  <si>
    <t>Dennis I. Stephens *</t>
  </si>
  <si>
    <t>Roger L. Cardot *</t>
  </si>
  <si>
    <t>Stephen L. Mead *</t>
  </si>
  <si>
    <t>Jesse M. Robbins *</t>
  </si>
  <si>
    <t>Darlene H. Nygren *</t>
  </si>
  <si>
    <t>William Geary *</t>
  </si>
  <si>
    <t>Rudy Mueller *</t>
  </si>
  <si>
    <t>James B. Andrews *</t>
  </si>
  <si>
    <t>Melvin J. Peterson *</t>
  </si>
  <si>
    <t>Jack S. Jones Jr.</t>
  </si>
  <si>
    <t>Jack S. Jones Jr *</t>
  </si>
  <si>
    <t xml:space="preserve">Jack S. Jones Jr. </t>
  </si>
  <si>
    <t>Laura S. Greenwood *</t>
  </si>
  <si>
    <t>Robert E. Gray *</t>
  </si>
  <si>
    <t>Willard W. Cass *</t>
  </si>
  <si>
    <t>Todd J. Ekstrom *</t>
  </si>
  <si>
    <t>Kenneth W. Dahlgren Jr. *</t>
  </si>
  <si>
    <t>Jeffrey S. Crossley *</t>
  </si>
  <si>
    <t>Kenneth P. Smith *</t>
  </si>
  <si>
    <t>Donald D. Emhardt *</t>
  </si>
  <si>
    <t>Rebecca L. Luba *</t>
  </si>
  <si>
    <t>Timothy Hull *</t>
  </si>
  <si>
    <t>Scott D. Cummings *</t>
  </si>
  <si>
    <t>Kenneth W. Burnett *</t>
  </si>
  <si>
    <t>Timothy H. Wendell *</t>
  </si>
  <si>
    <t>William W. Young *</t>
  </si>
  <si>
    <t>Thomas O. Maynard *</t>
  </si>
  <si>
    <t>Larry L. Johnson *</t>
  </si>
  <si>
    <t>Mark R. Mansfield *</t>
  </si>
  <si>
    <t>Mia M. Abbey *</t>
  </si>
  <si>
    <t>Travis B. Heiser *</t>
  </si>
  <si>
    <t>Sara Anderson *</t>
  </si>
  <si>
    <t>Laurie M. Beckerink *</t>
  </si>
  <si>
    <t>Brian D. Willink *</t>
  </si>
  <si>
    <t>Norman H. Upperman *</t>
  </si>
  <si>
    <t>Scott E. Triskett *</t>
  </si>
  <si>
    <t>Willowe Neckers *</t>
  </si>
  <si>
    <t>Henry G. Walldorff *</t>
  </si>
  <si>
    <t>G Jay Bishop *</t>
  </si>
  <si>
    <t>Arden E. Johnson *</t>
  </si>
  <si>
    <t>Rebecca H. Haines *</t>
  </si>
  <si>
    <t>David R. Wesp *</t>
  </si>
  <si>
    <t>Mark R. Schlemmer *</t>
  </si>
  <si>
    <t>Greg A. Hallberg *</t>
  </si>
  <si>
    <t>Patrick W. McLaughlin *</t>
  </si>
  <si>
    <t>Marilyn C. Gerace *</t>
  </si>
  <si>
    <t>Patrick A. Tyler *</t>
  </si>
  <si>
    <t>Janet B. Bowman *</t>
  </si>
  <si>
    <t>Brian D. Nelson *</t>
  </si>
  <si>
    <t>George A. Beckerink *</t>
  </si>
  <si>
    <t>Robert F. Pickett Jr *</t>
  </si>
  <si>
    <t>Laura M. Cronk *</t>
  </si>
  <si>
    <t>Karen G. Bifaro *</t>
  </si>
  <si>
    <t>Jennifer S. Johnson *</t>
  </si>
  <si>
    <t>Kelly Rhinehart *</t>
  </si>
  <si>
    <t>Dennis J. Colvenback *</t>
  </si>
  <si>
    <t>David J. White *</t>
  </si>
  <si>
    <t>Arlene R. Bemis *</t>
  </si>
  <si>
    <t>George C. Yaiko *</t>
  </si>
  <si>
    <t>Paul W. Carey *</t>
  </si>
  <si>
    <t>Arthur J. Malecki *</t>
  </si>
  <si>
    <t>Amanda L. Willink *</t>
  </si>
  <si>
    <t>Kevin J. Sirwatka *</t>
  </si>
  <si>
    <t>Richard C. Heath *</t>
  </si>
  <si>
    <t>Gary J. Swan Sr *</t>
  </si>
  <si>
    <t>Todd Johnson *</t>
  </si>
  <si>
    <t>Janine L. Salzman *</t>
  </si>
  <si>
    <t>Walter R. Klyczek Jr *</t>
  </si>
  <si>
    <t>Wayne L. Ashley *</t>
  </si>
  <si>
    <t>Louis F. Pelletter *</t>
  </si>
  <si>
    <t>Steven A. D'Angelo *</t>
  </si>
  <si>
    <t>William A. Lawson *</t>
  </si>
  <si>
    <t>Shelly J. Johnson *</t>
  </si>
  <si>
    <t>Cheryl B. Wares *</t>
  </si>
  <si>
    <t>Jeffrey T. Jordan *</t>
  </si>
  <si>
    <t>Timothy P. Card *</t>
  </si>
  <si>
    <t>Carrie D. Finnerty *</t>
  </si>
  <si>
    <t>Gail W. Davis *</t>
  </si>
  <si>
    <t>Valerie L. McDonald *</t>
  </si>
  <si>
    <t>Joshua S. Ostrander *</t>
  </si>
  <si>
    <t>Robert G. Carlson *</t>
  </si>
  <si>
    <t>David T. Wilcox *</t>
  </si>
  <si>
    <t>William A. Himelein *</t>
  </si>
  <si>
    <t>Sally P. Carlson *</t>
  </si>
  <si>
    <t>Nancy M. Thomas *</t>
  </si>
  <si>
    <t>Ralph I. Whitney *</t>
  </si>
  <si>
    <t>Duncan A. McNeill *</t>
  </si>
  <si>
    <t>Dan H. Strickland *</t>
  </si>
  <si>
    <t>Kelly A. Snow *</t>
  </si>
  <si>
    <t>Judith M. Shields *</t>
  </si>
  <si>
    <t>Terry Walker *</t>
  </si>
  <si>
    <t>Norman R. Gustafson *</t>
  </si>
  <si>
    <t>Larry Mee *</t>
  </si>
  <si>
    <t>Nancy A. Dietzen *</t>
  </si>
  <si>
    <t>Ann M. Eckman *</t>
  </si>
  <si>
    <t>John M. Sedota *</t>
  </si>
  <si>
    <t>James Craig *</t>
  </si>
  <si>
    <t>Richard Delcamp *</t>
  </si>
  <si>
    <t>Gary L. Miller *</t>
  </si>
  <si>
    <t>Patricia A. Farrell *</t>
  </si>
  <si>
    <t>Douglas A. Bowen *</t>
  </si>
  <si>
    <t>Rebecca R. Carvallo *</t>
  </si>
  <si>
    <t>Vera L. Hustead *</t>
  </si>
  <si>
    <t>Michael J. Rowe *</t>
  </si>
  <si>
    <t>John P. Hamels *</t>
  </si>
  <si>
    <t>Robert McIntosh *</t>
  </si>
  <si>
    <t>James W. Spacht *</t>
  </si>
  <si>
    <t>Albert Scott Foley *</t>
  </si>
  <si>
    <t>Colleen M. Yerico *</t>
  </si>
  <si>
    <t>Glenn R. Reed *</t>
  </si>
  <si>
    <t>Mark D. Persons *</t>
  </si>
  <si>
    <t>Tamera M. Weise *</t>
  </si>
  <si>
    <t>James L. VanVolkenburg *</t>
  </si>
  <si>
    <t>James L. Higginbotham *</t>
  </si>
  <si>
    <t>Bessie V. Endress *</t>
  </si>
  <si>
    <t>Dennis R. Sweatman *</t>
  </si>
  <si>
    <t>David J. Wilson *</t>
  </si>
  <si>
    <t>Kathryn M. Palmer *</t>
  </si>
  <si>
    <t>Bryan J. Meder *</t>
  </si>
  <si>
    <t>John J. Beichner *</t>
  </si>
  <si>
    <t>Aaron Burnett *</t>
  </si>
  <si>
    <t>Richard S. Ardillo Jr *</t>
  </si>
  <si>
    <t>Julie G. Goodway *</t>
  </si>
  <si>
    <t>Keith L. Butcher *</t>
  </si>
  <si>
    <t>Sarah Lomanto *</t>
  </si>
  <si>
    <t>David W. Barnes *</t>
  </si>
  <si>
    <t>NO *</t>
  </si>
  <si>
    <t>Martha R. Bills *</t>
  </si>
  <si>
    <t>James Spann *</t>
  </si>
  <si>
    <t>David S. Brown *</t>
  </si>
  <si>
    <t>James R. Herbert Sr *</t>
  </si>
  <si>
    <t>David G. Babcock *</t>
  </si>
  <si>
    <t>Scott D. Schrecengost  *</t>
  </si>
  <si>
    <t>Mary Keeney *</t>
  </si>
  <si>
    <t>Norm Mattison *</t>
  </si>
  <si>
    <t>YES *</t>
  </si>
  <si>
    <t>James R. Rensel *</t>
  </si>
  <si>
    <t>J. Michael Steele *</t>
  </si>
  <si>
    <t>James M. Jaroszynski *</t>
  </si>
  <si>
    <t>Timothy D. Dunn *</t>
  </si>
  <si>
    <t>Gloria J. Yeager *</t>
  </si>
  <si>
    <t>Athanasia Landis *</t>
  </si>
  <si>
    <t>Ellen Barnes *</t>
  </si>
  <si>
    <t>Nicodemo J. Piccolo *</t>
  </si>
  <si>
    <t>Jeffrey G. Hornburg *</t>
  </si>
  <si>
    <t>Warren M. Kelly *</t>
  </si>
  <si>
    <t>David E. Wilfong *</t>
  </si>
  <si>
    <t>Elisabeth T. Rankin *</t>
  </si>
  <si>
    <t xml:space="preserve">CITY MAYOR Dunkirk </t>
  </si>
  <si>
    <t xml:space="preserve">CITY TREASURER Dunkirk </t>
  </si>
  <si>
    <t xml:space="preserve">CITY COUNCIL AT LARGE  Dunkirk </t>
  </si>
  <si>
    <t>CITY COUNCIL 1st Ward Dunkirk</t>
  </si>
  <si>
    <t>CITY COUNCIL 2nd Ward Dunkirk</t>
  </si>
  <si>
    <t>CITY COUNCIL 3rd Ward Dunkirk</t>
  </si>
  <si>
    <t>CITY COUNCIL 4th Ward Dunkirk</t>
  </si>
  <si>
    <t xml:space="preserve">CLERK BOARD OF ASSESSORS Dunkirk </t>
  </si>
  <si>
    <t xml:space="preserve">CITY COUNCIL AT LARGE Jamestown </t>
  </si>
  <si>
    <t xml:space="preserve">CITY COUNCIL 1st Ward Jamestown </t>
  </si>
  <si>
    <t>CITY COUNCIL 2nd Ward Jamestown</t>
  </si>
  <si>
    <t>CITY COUNCIL 3rd Ward Jamestown</t>
  </si>
  <si>
    <t>CITY COUNCIL 4th Ward Jamestown</t>
  </si>
  <si>
    <t>CITY COUNCIL 5th Ward Jamestown</t>
  </si>
  <si>
    <t>CITY COUNCIL 6th Ward Jamestown</t>
  </si>
  <si>
    <t>SUPERVISOR Arkwright</t>
  </si>
  <si>
    <t>TOWN CLERK Arkwright</t>
  </si>
  <si>
    <t>TOWN JUSTICE Arkwright</t>
  </si>
  <si>
    <t>SUPERINTENDENT OF HIGHWAYS Arkwright</t>
  </si>
  <si>
    <t>TOWN SUPERVISOR Busti</t>
  </si>
  <si>
    <t>TOWN CLERK      Busti</t>
  </si>
  <si>
    <t>TOWN JUSTICE Busti</t>
  </si>
  <si>
    <t>TOWN COUNCIL Busti</t>
  </si>
  <si>
    <t>SUPERINTENDENT OF HIGHWAYS Busti</t>
  </si>
  <si>
    <t>TOWN SUPERVISOR Carroll</t>
  </si>
  <si>
    <t>TOWN CLERK Carroll</t>
  </si>
  <si>
    <t>TOWN JUSTICE Carroll</t>
  </si>
  <si>
    <t>TOWN COUNCIL Carroll</t>
  </si>
  <si>
    <t xml:space="preserve">TOWN JUSTICE Charlotte </t>
  </si>
  <si>
    <t xml:space="preserve">TOWN COUNCIL Charlotte </t>
  </si>
  <si>
    <t xml:space="preserve">TOWN SUPERVISOR Chautauqua </t>
  </si>
  <si>
    <t xml:space="preserve">TOWN CLERK Chautauqua </t>
  </si>
  <si>
    <t xml:space="preserve">TOWN JUSTICE Chautauqua </t>
  </si>
  <si>
    <t xml:space="preserve">TOWN COUNCIL Chautauqua </t>
  </si>
  <si>
    <t>SUPERINTENDENT OF HIGHWAYS Chautauqua</t>
  </si>
  <si>
    <t xml:space="preserve">SUPERVISOR Cherry Creek </t>
  </si>
  <si>
    <t xml:space="preserve">TOWN JUSTICE Cherry Creek  </t>
  </si>
  <si>
    <t xml:space="preserve">TOWN COUNCIL Cherry Creek </t>
  </si>
  <si>
    <t>TAX COLLECTOR Cherry Creek</t>
  </si>
  <si>
    <t>TOWN SUPERVISOR Clymer</t>
  </si>
  <si>
    <t xml:space="preserve">TOWN CLERK Clymer </t>
  </si>
  <si>
    <t xml:space="preserve">TOWN JUSTICE Clymer </t>
  </si>
  <si>
    <t xml:space="preserve">TOWN COUNCIL Clymer </t>
  </si>
  <si>
    <t>SUPERINTENDENT OF HIGHWAYS Clymer</t>
  </si>
  <si>
    <t>TAX COLLECTOR Clymer</t>
  </si>
  <si>
    <t xml:space="preserve">TOWN COUNCIL Dunkirk </t>
  </si>
  <si>
    <t xml:space="preserve">TOWN SUPERVISOR Ellery </t>
  </si>
  <si>
    <t xml:space="preserve">TOWN CLERK   Ellery </t>
  </si>
  <si>
    <t xml:space="preserve">TOWN COUNCIL Ellery </t>
  </si>
  <si>
    <t>SUPERINTENDENT OF HIGHWAYS Ellery</t>
  </si>
  <si>
    <t xml:space="preserve">TOWN SUPERVISOR Ellicott </t>
  </si>
  <si>
    <t xml:space="preserve">TOWN CLERK Ellicott </t>
  </si>
  <si>
    <t xml:space="preserve">TOWN JUSTICE Ellicott </t>
  </si>
  <si>
    <t xml:space="preserve">TOWN COUNCIL WARD 1 Ellicott </t>
  </si>
  <si>
    <t xml:space="preserve">TOWN COUNCIL WARD 2 Ellicott </t>
  </si>
  <si>
    <t xml:space="preserve">TOWN COUNCIL WARD 3 Ellicott </t>
  </si>
  <si>
    <t xml:space="preserve">TOWN COUNCIL WARD 4 Ellicott </t>
  </si>
  <si>
    <t>SUPERINTENDENT OF HIGHWAYS VACANCY Ellicott</t>
  </si>
  <si>
    <t>TOWN SUPERVISOR Ellington</t>
  </si>
  <si>
    <t>TOWN CLERK Ellington</t>
  </si>
  <si>
    <t>TOWN JUSTICE Ellington</t>
  </si>
  <si>
    <t>TOWN COUNCIL Ellington</t>
  </si>
  <si>
    <t>SUPERINTENDENT OF HIGHWAYS  Ellington</t>
  </si>
  <si>
    <t>TOWN SUPERVISOR French Creek</t>
  </si>
  <si>
    <t>TOWN CLERK French Creek</t>
  </si>
  <si>
    <t>TOWN COUNCIL French Creek</t>
  </si>
  <si>
    <t>SUPERINTENDENT OF HIGHWAYS French Creek</t>
  </si>
  <si>
    <t>TOWN TAX COLLECTOR  French Creek</t>
  </si>
  <si>
    <t>TOWN JUSTICE Gerry</t>
  </si>
  <si>
    <t>TOWN COUNCIL Gerry</t>
  </si>
  <si>
    <t>TOWN SUPERVISOR Hanover</t>
  </si>
  <si>
    <t>TOWN CLERK Hanover</t>
  </si>
  <si>
    <t>TOWN JUSTICE Hanover</t>
  </si>
  <si>
    <t>TOWN COUNCIL Hanover</t>
  </si>
  <si>
    <t>SUPERINTENDENT OF HIGHWAYS Hanover</t>
  </si>
  <si>
    <t>TOWN SUPERVISOR Harmony</t>
  </si>
  <si>
    <t>TOWN CLERK Harmony</t>
  </si>
  <si>
    <t>TOWN COUNCIL Harmony</t>
  </si>
  <si>
    <t>SUPERINTENDENT OF HIGHWAYS Harmony</t>
  </si>
  <si>
    <t>TOWN TAX COLLECTOR Harmony</t>
  </si>
  <si>
    <t>TOWN SUPERVISOR Kiantone</t>
  </si>
  <si>
    <t>TOWN CLERK Kiantone</t>
  </si>
  <si>
    <t>TOWN COUNCIL Kiantone</t>
  </si>
  <si>
    <t>TOWN COUNCIL VACANCY Kiantone</t>
  </si>
  <si>
    <t>SUPERINTENDENT OF HIGHWAYS Kiantone</t>
  </si>
  <si>
    <t>TOWN COUNCIL Mina</t>
  </si>
  <si>
    <t>TOWN SUPERVISOR North Harmony</t>
  </si>
  <si>
    <t>TOWN CLERK   North Harmony</t>
  </si>
  <si>
    <t>TOWN COUNCIL North Harmony</t>
  </si>
  <si>
    <t>SUPERINTENDENT OF HIGHWAYS North Harmony</t>
  </si>
  <si>
    <t>TOWN SUPERVISOR Poland</t>
  </si>
  <si>
    <t>TOWN JUSTICE Poland</t>
  </si>
  <si>
    <t>TOWN COUNCIL Poland</t>
  </si>
  <si>
    <t>SUPERINTENDENT OF HIGHWAYS Poland</t>
  </si>
  <si>
    <t>TOWN JUSTICE Pomfret</t>
  </si>
  <si>
    <t>TOWN COUNCIL Pomfret</t>
  </si>
  <si>
    <t>TOWN JUSTICE Portland</t>
  </si>
  <si>
    <t>TOWN COUNCIL Portland</t>
  </si>
  <si>
    <t>TOWN SUPERVISOR Ripley</t>
  </si>
  <si>
    <t>TOWN CLERK   Ripley</t>
  </si>
  <si>
    <t>TOWN JUSTICE Ripley</t>
  </si>
  <si>
    <t>TOWN COUNCIL  Ripley</t>
  </si>
  <si>
    <t>TOWN COUNCIL VACANCY Ripley</t>
  </si>
  <si>
    <t>SUPERINTENDENT OF HIGHWAYS Ripley</t>
  </si>
  <si>
    <t>TOWN JUSTICE Sheridan</t>
  </si>
  <si>
    <t>TOWN COUNCIL Sheridan</t>
  </si>
  <si>
    <t>TOWN SUPERVISOR Sherman</t>
  </si>
  <si>
    <t>TOWN CLERK Sherman</t>
  </si>
  <si>
    <t>TOWN JUSTICE Sherman</t>
  </si>
  <si>
    <t>TOWN COUNCIL Sherman</t>
  </si>
  <si>
    <t>SUPERINTENDENT OF HIGHWAYS  Sherman</t>
  </si>
  <si>
    <t>TOWN SUPERVISOR Stockton</t>
  </si>
  <si>
    <t>TOWN CLERK Stockton</t>
  </si>
  <si>
    <t>TOWN COUNCIL Stockton</t>
  </si>
  <si>
    <t>SUPERINTENDENT OF HIGHWAYS  Stockton</t>
  </si>
  <si>
    <t>TOWN SUPERVISOR Villenova</t>
  </si>
  <si>
    <t>TOWN CLERK Villenova</t>
  </si>
  <si>
    <t>TOWN COUNCIL Villenova</t>
  </si>
  <si>
    <t>SUPERINTENDENT OF HIGHWAYS  Villenova</t>
  </si>
  <si>
    <t>PROPOSITION Villenova</t>
  </si>
  <si>
    <t>TOWN SUPERVISOR Westfield</t>
  </si>
  <si>
    <t>TOWN CLERK Westfield</t>
  </si>
  <si>
    <t>TOWN JUSTICE Westfield</t>
  </si>
  <si>
    <t>TOWN COUNCIL Westfield</t>
  </si>
  <si>
    <t>SUPERINTENDENT OF HIGHWAYS  Westfield</t>
  </si>
  <si>
    <t>TRUSTEE         Village of Celoron</t>
  </si>
  <si>
    <t xml:space="preserve">TOWN COUNCIL Arkwright </t>
  </si>
  <si>
    <t>David McEntarfer *</t>
  </si>
  <si>
    <t>David McEntarfer</t>
  </si>
  <si>
    <t>Marc F. Ruckman*</t>
  </si>
  <si>
    <t>Kara Christina *</t>
  </si>
  <si>
    <t>James Lynden *</t>
  </si>
  <si>
    <t>Cara Birrittieri *</t>
  </si>
  <si>
    <t>Randall G. Holcomb *</t>
  </si>
  <si>
    <t>Randall G. Holcomb</t>
  </si>
  <si>
    <t>Barbara J. Beightol</t>
  </si>
  <si>
    <t>Barbara J. Beightol *</t>
  </si>
  <si>
    <t>Henry D. Harper Jr</t>
  </si>
  <si>
    <t>Henry D. Harper Jr *</t>
  </si>
  <si>
    <t xml:space="preserve">Joshua S. Ostrander </t>
  </si>
  <si>
    <t>Kevin E. Myers *</t>
  </si>
  <si>
    <t>Ronald V. Johnson *</t>
  </si>
  <si>
    <t>Emilio L. Colaiacovo</t>
  </si>
  <si>
    <t>Andrea L. Babcock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</si>
</sst>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"/>
  </numFmts>
  <fonts count="6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b/>
      <sz val="8"/>
      <color indexed="12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b/>
      <sz val="9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9"/>
      <name val="Arial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</font>
    <font>
      <b/>
      <sz val="8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8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u/>
      <sz val="11"/>
      <color indexed="8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indexed="9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" fillId="0" borderId="0"/>
    <xf numFmtId="0" fontId="9" fillId="0" borderId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/>
    <xf numFmtId="0" fontId="36" fillId="8" borderId="0" applyNumberFormat="0" applyBorder="0" applyAlignment="0" applyProtection="0"/>
    <xf numFmtId="0" fontId="37" fillId="9" borderId="0" applyNumberFormat="0" applyBorder="0" applyAlignment="0" applyProtection="0"/>
    <xf numFmtId="0" fontId="38" fillId="10" borderId="0" applyNumberFormat="0" applyBorder="0" applyAlignment="0" applyProtection="0"/>
    <xf numFmtId="0" fontId="39" fillId="11" borderId="13" applyNumberFormat="0" applyAlignment="0" applyProtection="0"/>
    <xf numFmtId="0" fontId="40" fillId="12" borderId="14" applyNumberFormat="0" applyAlignment="0" applyProtection="0"/>
    <xf numFmtId="0" fontId="41" fillId="12" borderId="13" applyNumberFormat="0" applyAlignment="0" applyProtection="0"/>
    <xf numFmtId="0" fontId="42" fillId="0" borderId="15" applyNumberFormat="0" applyFill="0" applyAlignment="0" applyProtection="0"/>
    <xf numFmtId="0" fontId="43" fillId="13" borderId="16" applyNumberFormat="0" applyAlignment="0" applyProtection="0"/>
    <xf numFmtId="0" fontId="44" fillId="0" borderId="0" applyNumberFormat="0" applyFill="0" applyBorder="0" applyAlignment="0" applyProtection="0"/>
    <xf numFmtId="0" fontId="35" fillId="14" borderId="17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18" applyNumberFormat="0" applyFill="0" applyAlignment="0" applyProtection="0"/>
    <xf numFmtId="0" fontId="47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47" fillId="38" borderId="0" applyNumberFormat="0" applyBorder="0" applyAlignment="0" applyProtection="0"/>
  </cellStyleXfs>
  <cellXfs count="298">
    <xf numFmtId="0" fontId="0" fillId="0" borderId="0" xfId="0"/>
    <xf numFmtId="49" fontId="2" fillId="2" borderId="1" xfId="1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horizontal="center" vertical="top"/>
    </xf>
    <xf numFmtId="49" fontId="3" fillId="3" borderId="1" xfId="1" applyNumberFormat="1" applyFont="1" applyFill="1" applyBorder="1" applyAlignment="1">
      <alignment wrapText="1"/>
    </xf>
    <xf numFmtId="0" fontId="3" fillId="3" borderId="1" xfId="1" applyFont="1" applyFill="1" applyBorder="1" applyAlignment="1">
      <alignment horizontal="center" textRotation="90" wrapText="1"/>
    </xf>
    <xf numFmtId="0" fontId="4" fillId="3" borderId="1" xfId="1" applyFont="1" applyFill="1" applyBorder="1" applyAlignment="1">
      <alignment horizontal="center" textRotation="90" wrapText="1"/>
    </xf>
    <xf numFmtId="0" fontId="5" fillId="3" borderId="1" xfId="1" applyFont="1" applyFill="1" applyBorder="1" applyAlignment="1">
      <alignment horizontal="center" textRotation="90" wrapText="1"/>
    </xf>
    <xf numFmtId="0" fontId="3" fillId="3" borderId="1" xfId="1" applyFont="1" applyFill="1" applyBorder="1" applyAlignment="1">
      <alignment horizontal="right" wrapText="1"/>
    </xf>
    <xf numFmtId="0" fontId="3" fillId="3" borderId="1" xfId="1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wrapText="1"/>
    </xf>
    <xf numFmtId="0" fontId="6" fillId="3" borderId="1" xfId="1" applyFont="1" applyFill="1" applyBorder="1" applyAlignment="1">
      <alignment wrapText="1"/>
    </xf>
    <xf numFmtId="0" fontId="5" fillId="3" borderId="1" xfId="1" applyFont="1" applyFill="1" applyBorder="1" applyAlignment="1">
      <alignment horizontal="center" wrapText="1"/>
    </xf>
    <xf numFmtId="0" fontId="16" fillId="3" borderId="1" xfId="1" applyFont="1" applyFill="1" applyBorder="1" applyAlignment="1">
      <alignment horizontal="center" textRotation="90" wrapText="1"/>
    </xf>
    <xf numFmtId="0" fontId="16" fillId="3" borderId="1" xfId="1" applyFont="1" applyFill="1" applyBorder="1" applyAlignment="1">
      <alignment horizontal="center" wrapText="1"/>
    </xf>
    <xf numFmtId="0" fontId="9" fillId="0" borderId="0" xfId="2"/>
    <xf numFmtId="0" fontId="13" fillId="3" borderId="1" xfId="2" applyFont="1" applyFill="1" applyBorder="1" applyAlignment="1">
      <alignment horizontal="center" textRotation="90" wrapText="1"/>
    </xf>
    <xf numFmtId="0" fontId="7" fillId="0" borderId="0" xfId="2" applyFont="1" applyFill="1" applyBorder="1" applyAlignment="1">
      <alignment horizontal="center"/>
    </xf>
    <xf numFmtId="0" fontId="13" fillId="3" borderId="1" xfId="2" applyFont="1" applyFill="1" applyBorder="1" applyAlignment="1">
      <alignment horizontal="center"/>
    </xf>
    <xf numFmtId="49" fontId="13" fillId="3" borderId="1" xfId="2" applyNumberFormat="1" applyFont="1" applyFill="1" applyBorder="1" applyAlignment="1">
      <alignment horizontal="left" wrapText="1"/>
    </xf>
    <xf numFmtId="49" fontId="13" fillId="3" borderId="1" xfId="2" applyNumberFormat="1" applyFont="1" applyFill="1" applyBorder="1" applyAlignment="1">
      <alignment horizontal="center" textRotation="90" wrapText="1"/>
    </xf>
    <xf numFmtId="0" fontId="13" fillId="3" borderId="1" xfId="2" applyFont="1" applyFill="1" applyBorder="1" applyAlignment="1">
      <alignment horizontal="right"/>
    </xf>
    <xf numFmtId="49" fontId="15" fillId="2" borderId="1" xfId="2" applyNumberFormat="1" applyFont="1" applyFill="1" applyBorder="1" applyAlignment="1">
      <alignment horizontal="left" vertical="top"/>
    </xf>
    <xf numFmtId="0" fontId="15" fillId="2" borderId="1" xfId="2" applyFont="1" applyFill="1" applyBorder="1" applyAlignment="1">
      <alignment horizontal="left"/>
    </xf>
    <xf numFmtId="0" fontId="15" fillId="2" borderId="1" xfId="2" applyFont="1" applyFill="1" applyBorder="1" applyAlignment="1">
      <alignment horizontal="right"/>
    </xf>
    <xf numFmtId="0" fontId="13" fillId="3" borderId="3" xfId="2" applyFont="1" applyFill="1" applyBorder="1" applyAlignment="1">
      <alignment horizontal="center" textRotation="90" wrapText="1"/>
    </xf>
    <xf numFmtId="0" fontId="13" fillId="3" borderId="3" xfId="2" applyFont="1" applyFill="1" applyBorder="1" applyAlignment="1">
      <alignment horizontal="center"/>
    </xf>
    <xf numFmtId="0" fontId="18" fillId="3" borderId="1" xfId="2" applyFont="1" applyFill="1" applyBorder="1"/>
    <xf numFmtId="0" fontId="13" fillId="3" borderId="4" xfId="2" applyFont="1" applyFill="1" applyBorder="1" applyAlignment="1">
      <alignment horizontal="right"/>
    </xf>
    <xf numFmtId="49" fontId="15" fillId="2" borderId="4" xfId="2" applyNumberFormat="1" applyFont="1" applyFill="1" applyBorder="1" applyAlignment="1">
      <alignment horizontal="left" vertical="top"/>
    </xf>
    <xf numFmtId="49" fontId="15" fillId="2" borderId="4" xfId="2" applyNumberFormat="1" applyFont="1" applyFill="1" applyBorder="1" applyAlignment="1">
      <alignment horizontal="right" vertical="top"/>
    </xf>
    <xf numFmtId="49" fontId="15" fillId="2" borderId="1" xfId="2" applyNumberFormat="1" applyFont="1" applyFill="1" applyBorder="1" applyAlignment="1">
      <alignment horizontal="right" vertical="top"/>
    </xf>
    <xf numFmtId="0" fontId="15" fillId="2" borderId="4" xfId="2" applyFont="1" applyFill="1" applyBorder="1" applyAlignment="1">
      <alignment horizontal="right"/>
    </xf>
    <xf numFmtId="49" fontId="10" fillId="2" borderId="1" xfId="2" applyNumberFormat="1" applyFont="1" applyFill="1" applyBorder="1" applyAlignment="1">
      <alignment horizontal="left" vertical="top"/>
    </xf>
    <xf numFmtId="0" fontId="13" fillId="3" borderId="1" xfId="2" applyFont="1" applyFill="1" applyBorder="1" applyAlignment="1">
      <alignment horizontal="center" textRotation="90" wrapText="1"/>
    </xf>
    <xf numFmtId="0" fontId="13" fillId="3" borderId="1" xfId="2" applyFont="1" applyFill="1" applyBorder="1" applyAlignment="1">
      <alignment horizontal="center" wrapText="1"/>
    </xf>
    <xf numFmtId="0" fontId="13" fillId="3" borderId="2" xfId="2" applyFont="1" applyFill="1" applyBorder="1" applyAlignment="1">
      <alignment horizontal="center" textRotation="90" wrapText="1"/>
    </xf>
    <xf numFmtId="49" fontId="10" fillId="2" borderId="3" xfId="2" applyNumberFormat="1" applyFont="1" applyFill="1" applyBorder="1" applyAlignment="1">
      <alignment horizontal="left" vertical="top"/>
    </xf>
    <xf numFmtId="0" fontId="13" fillId="3" borderId="1" xfId="2" applyFont="1" applyFill="1" applyBorder="1" applyAlignment="1">
      <alignment horizontal="center"/>
    </xf>
    <xf numFmtId="49" fontId="13" fillId="3" borderId="1" xfId="2" applyNumberFormat="1" applyFont="1" applyFill="1" applyBorder="1" applyAlignment="1">
      <alignment horizontal="center" textRotation="90" wrapText="1"/>
    </xf>
    <xf numFmtId="0" fontId="13" fillId="3" borderId="1" xfId="2" applyFont="1" applyFill="1" applyBorder="1" applyAlignment="1">
      <alignment horizontal="right"/>
    </xf>
    <xf numFmtId="49" fontId="13" fillId="3" borderId="2" xfId="2" applyNumberFormat="1" applyFont="1" applyFill="1" applyBorder="1" applyAlignment="1">
      <alignment horizontal="center" textRotation="90" wrapText="1"/>
    </xf>
    <xf numFmtId="49" fontId="10" fillId="2" borderId="1" xfId="2" applyNumberFormat="1" applyFont="1" applyFill="1" applyBorder="1" applyAlignment="1">
      <alignment horizontal="right" vertical="top"/>
    </xf>
    <xf numFmtId="49" fontId="10" fillId="2" borderId="1" xfId="2" applyNumberFormat="1" applyFont="1" applyFill="1" applyBorder="1" applyAlignment="1">
      <alignment horizontal="left" vertical="top"/>
    </xf>
    <xf numFmtId="49" fontId="10" fillId="2" borderId="1" xfId="2" applyNumberFormat="1" applyFont="1" applyFill="1" applyBorder="1" applyAlignment="1">
      <alignment horizontal="center" vertical="top"/>
    </xf>
    <xf numFmtId="0" fontId="13" fillId="3" borderId="1" xfId="2" applyFont="1" applyFill="1" applyBorder="1" applyAlignment="1">
      <alignment horizontal="right"/>
    </xf>
    <xf numFmtId="49" fontId="10" fillId="2" borderId="1" xfId="2" applyNumberFormat="1" applyFont="1" applyFill="1" applyBorder="1" applyAlignment="1">
      <alignment horizontal="right" vertical="top"/>
    </xf>
    <xf numFmtId="0" fontId="9" fillId="0" borderId="0" xfId="2"/>
    <xf numFmtId="49" fontId="10" fillId="2" borderId="1" xfId="2" applyNumberFormat="1" applyFont="1" applyFill="1" applyBorder="1" applyAlignment="1">
      <alignment horizontal="left" vertical="top"/>
    </xf>
    <xf numFmtId="0" fontId="13" fillId="3" borderId="1" xfId="2" applyFont="1" applyFill="1" applyBorder="1" applyAlignment="1">
      <alignment horizontal="center" textRotation="90" wrapText="1"/>
    </xf>
    <xf numFmtId="0" fontId="13" fillId="3" borderId="2" xfId="2" applyFont="1" applyFill="1" applyBorder="1" applyAlignment="1">
      <alignment horizontal="center" textRotation="90" wrapText="1"/>
    </xf>
    <xf numFmtId="0" fontId="9" fillId="3" borderId="0" xfId="2" applyFill="1"/>
    <xf numFmtId="0" fontId="7" fillId="2" borderId="1" xfId="2" applyFont="1" applyFill="1" applyBorder="1" applyAlignment="1">
      <alignment horizontal="center"/>
    </xf>
    <xf numFmtId="0" fontId="9" fillId="0" borderId="1" xfId="2" applyNumberFormat="1" applyFont="1" applyFill="1" applyBorder="1" applyAlignment="1" applyProtection="1">
      <alignment horizontal="center"/>
    </xf>
    <xf numFmtId="49" fontId="10" fillId="0" borderId="0" xfId="2" applyNumberFormat="1" applyFont="1" applyFill="1" applyBorder="1" applyAlignment="1">
      <alignment horizontal="left" vertical="top"/>
    </xf>
    <xf numFmtId="0" fontId="9" fillId="0" borderId="0" xfId="2" applyFill="1"/>
    <xf numFmtId="0" fontId="9" fillId="0" borderId="0" xfId="2" applyNumberFormat="1" applyFont="1" applyFill="1" applyBorder="1" applyAlignment="1" applyProtection="1">
      <alignment horizontal="center"/>
    </xf>
    <xf numFmtId="0" fontId="7" fillId="0" borderId="0" xfId="2" applyFont="1" applyFill="1" applyBorder="1" applyAlignment="1">
      <alignment horizontal="center"/>
    </xf>
    <xf numFmtId="0" fontId="9" fillId="0" borderId="0" xfId="2" applyBorder="1"/>
    <xf numFmtId="0" fontId="9" fillId="0" borderId="0" xfId="2" applyFill="1" applyBorder="1"/>
    <xf numFmtId="0" fontId="13" fillId="3" borderId="2" xfId="2" applyFont="1" applyFill="1" applyBorder="1" applyAlignment="1">
      <alignment horizontal="center"/>
    </xf>
    <xf numFmtId="0" fontId="13" fillId="3" borderId="1" xfId="2" applyFont="1" applyFill="1" applyBorder="1" applyAlignment="1">
      <alignment horizontal="center"/>
    </xf>
    <xf numFmtId="49" fontId="13" fillId="3" borderId="1" xfId="2" applyNumberFormat="1" applyFont="1" applyFill="1" applyBorder="1" applyAlignment="1">
      <alignment horizontal="left" wrapText="1"/>
    </xf>
    <xf numFmtId="0" fontId="13" fillId="3" borderId="1" xfId="2" applyFont="1" applyFill="1" applyBorder="1" applyAlignment="1">
      <alignment horizontal="right"/>
    </xf>
    <xf numFmtId="0" fontId="9" fillId="3" borderId="1" xfId="2" applyFill="1" applyBorder="1"/>
    <xf numFmtId="49" fontId="10" fillId="2" borderId="1" xfId="2" applyNumberFormat="1" applyFont="1" applyFill="1" applyBorder="1" applyAlignment="1">
      <alignment horizontal="right" vertical="top"/>
    </xf>
    <xf numFmtId="0" fontId="17" fillId="3" borderId="3" xfId="2" applyFont="1" applyFill="1" applyBorder="1" applyAlignment="1">
      <alignment horizontal="center"/>
    </xf>
    <xf numFmtId="0" fontId="17" fillId="3" borderId="3" xfId="2" applyFont="1" applyFill="1" applyBorder="1"/>
    <xf numFmtId="49" fontId="13" fillId="3" borderId="3" xfId="2" applyNumberFormat="1" applyFont="1" applyFill="1" applyBorder="1" applyAlignment="1">
      <alignment horizontal="center" vertical="top"/>
    </xf>
    <xf numFmtId="0" fontId="17" fillId="0" borderId="0" xfId="2" applyFont="1" applyFill="1" applyBorder="1"/>
    <xf numFmtId="49" fontId="13" fillId="0" borderId="0" xfId="2" applyNumberFormat="1" applyFont="1" applyFill="1" applyBorder="1" applyAlignment="1">
      <alignment horizontal="center" vertical="top"/>
    </xf>
    <xf numFmtId="0" fontId="17" fillId="0" borderId="0" xfId="2" applyFont="1"/>
    <xf numFmtId="49" fontId="13" fillId="0" borderId="0" xfId="2" applyNumberFormat="1" applyFont="1" applyFill="1" applyBorder="1" applyAlignment="1">
      <alignment horizontal="left" wrapText="1"/>
    </xf>
    <xf numFmtId="0" fontId="13" fillId="0" borderId="0" xfId="2" applyFont="1" applyFill="1" applyBorder="1" applyAlignment="1">
      <alignment horizontal="center" textRotation="90" wrapText="1"/>
    </xf>
    <xf numFmtId="0" fontId="13" fillId="0" borderId="0" xfId="2" applyFont="1" applyFill="1" applyBorder="1" applyAlignment="1">
      <alignment horizontal="center"/>
    </xf>
    <xf numFmtId="0" fontId="17" fillId="0" borderId="0" xfId="2" applyFont="1" applyBorder="1"/>
    <xf numFmtId="49" fontId="17" fillId="3" borderId="1" xfId="2" applyNumberFormat="1" applyFont="1" applyFill="1" applyBorder="1" applyAlignment="1">
      <alignment horizontal="right" vertical="top"/>
    </xf>
    <xf numFmtId="49" fontId="17" fillId="0" borderId="0" xfId="2" applyNumberFormat="1" applyFont="1" applyFill="1" applyBorder="1" applyAlignment="1">
      <alignment horizontal="right" vertical="top"/>
    </xf>
    <xf numFmtId="0" fontId="10" fillId="0" borderId="0" xfId="2" applyNumberFormat="1" applyFont="1" applyFill="1" applyBorder="1" applyAlignment="1">
      <alignment horizontal="right" vertical="top"/>
    </xf>
    <xf numFmtId="49" fontId="10" fillId="0" borderId="0" xfId="2" applyNumberFormat="1" applyFont="1" applyFill="1" applyBorder="1" applyAlignment="1">
      <alignment horizontal="right" vertical="top"/>
    </xf>
    <xf numFmtId="49" fontId="17" fillId="0" borderId="0" xfId="2" applyNumberFormat="1" applyFont="1" applyBorder="1" applyAlignment="1">
      <alignment horizontal="right" vertical="top"/>
    </xf>
    <xf numFmtId="49" fontId="10" fillId="4" borderId="0" xfId="2" applyNumberFormat="1" applyFont="1" applyFill="1" applyBorder="1" applyAlignment="1">
      <alignment horizontal="right" vertical="top"/>
    </xf>
    <xf numFmtId="49" fontId="10" fillId="2" borderId="6" xfId="2" applyNumberFormat="1" applyFont="1" applyFill="1" applyBorder="1" applyAlignment="1">
      <alignment horizontal="left" vertical="top"/>
    </xf>
    <xf numFmtId="49" fontId="10" fillId="2" borderId="2" xfId="2" applyNumberFormat="1" applyFont="1" applyFill="1" applyBorder="1" applyAlignment="1">
      <alignment horizontal="right" vertical="top"/>
    </xf>
    <xf numFmtId="0" fontId="17" fillId="0" borderId="0" xfId="2" applyFont="1" applyFill="1"/>
    <xf numFmtId="0" fontId="17" fillId="0" borderId="0" xfId="2" applyFont="1" applyFill="1" applyBorder="1" applyAlignment="1">
      <alignment horizontal="right"/>
    </xf>
    <xf numFmtId="49" fontId="10" fillId="3" borderId="1" xfId="2" applyNumberFormat="1" applyFont="1" applyFill="1" applyBorder="1" applyAlignment="1">
      <alignment horizontal="right" vertical="top"/>
    </xf>
    <xf numFmtId="0" fontId="11" fillId="4" borderId="0" xfId="2" applyNumberFormat="1" applyFont="1" applyFill="1" applyBorder="1" applyAlignment="1">
      <alignment horizontal="center" vertical="top"/>
    </xf>
    <xf numFmtId="49" fontId="13" fillId="3" borderId="3" xfId="2" applyNumberFormat="1" applyFont="1" applyFill="1" applyBorder="1" applyAlignment="1">
      <alignment horizontal="left" vertical="top"/>
    </xf>
    <xf numFmtId="49" fontId="17" fillId="0" borderId="0" xfId="2" applyNumberFormat="1" applyFont="1"/>
    <xf numFmtId="0" fontId="17" fillId="0" borderId="0" xfId="2" applyNumberFormat="1" applyFont="1" applyFill="1" applyBorder="1" applyAlignment="1">
      <alignment horizontal="right" vertical="top"/>
    </xf>
    <xf numFmtId="49" fontId="13" fillId="0" borderId="0" xfId="2" applyNumberFormat="1" applyFont="1" applyFill="1" applyBorder="1" applyAlignment="1">
      <alignment horizontal="left" vertical="top"/>
    </xf>
    <xf numFmtId="0" fontId="13" fillId="0" borderId="0" xfId="2" applyFont="1" applyFill="1" applyBorder="1" applyAlignment="1">
      <alignment horizontal="right"/>
    </xf>
    <xf numFmtId="0" fontId="19" fillId="0" borderId="1" xfId="2" applyNumberFormat="1" applyFont="1" applyFill="1" applyBorder="1" applyAlignment="1" applyProtection="1">
      <alignment horizontal="center"/>
    </xf>
    <xf numFmtId="0" fontId="12" fillId="2" borderId="1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0" fontId="8" fillId="0" borderId="0" xfId="2" applyNumberFormat="1" applyFont="1" applyFill="1" applyBorder="1" applyAlignment="1">
      <alignment vertical="top"/>
    </xf>
    <xf numFmtId="49" fontId="8" fillId="0" borderId="0" xfId="2" applyNumberFormat="1" applyFont="1" applyFill="1" applyBorder="1" applyAlignment="1">
      <alignment horizontal="center" vertical="top"/>
    </xf>
    <xf numFmtId="49" fontId="7" fillId="0" borderId="0" xfId="2" applyNumberFormat="1" applyFont="1" applyFill="1" applyBorder="1" applyAlignment="1">
      <alignment horizontal="center" vertical="top"/>
    </xf>
    <xf numFmtId="0" fontId="8" fillId="0" borderId="0" xfId="2" applyNumberFormat="1" applyFont="1" applyFill="1" applyBorder="1" applyAlignment="1">
      <alignment horizontal="center" vertical="top"/>
    </xf>
    <xf numFmtId="0" fontId="0" fillId="0" borderId="0" xfId="0" applyFill="1"/>
    <xf numFmtId="0" fontId="17" fillId="6" borderId="3" xfId="2" applyFont="1" applyFill="1" applyBorder="1"/>
    <xf numFmtId="49" fontId="13" fillId="3" borderId="7" xfId="2" applyNumberFormat="1" applyFont="1" applyFill="1" applyBorder="1" applyAlignment="1">
      <alignment horizontal="center" vertical="top"/>
    </xf>
    <xf numFmtId="0" fontId="17" fillId="3" borderId="7" xfId="2" applyFont="1" applyFill="1" applyBorder="1"/>
    <xf numFmtId="0" fontId="7" fillId="0" borderId="0" xfId="2" applyNumberFormat="1" applyFont="1" applyFill="1" applyBorder="1" applyAlignment="1">
      <alignment horizontal="center" vertical="top"/>
    </xf>
    <xf numFmtId="0" fontId="0" fillId="0" borderId="0" xfId="0" applyFill="1" applyBorder="1"/>
    <xf numFmtId="0" fontId="13" fillId="3" borderId="8" xfId="2" applyFont="1" applyFill="1" applyBorder="1" applyAlignment="1">
      <alignment horizontal="center" textRotation="90" wrapText="1"/>
    </xf>
    <xf numFmtId="0" fontId="13" fillId="3" borderId="2" xfId="2" applyFont="1" applyFill="1" applyBorder="1" applyAlignment="1">
      <alignment horizontal="right"/>
    </xf>
    <xf numFmtId="0" fontId="17" fillId="3" borderId="9" xfId="2" applyFont="1" applyFill="1" applyBorder="1"/>
    <xf numFmtId="49" fontId="7" fillId="6" borderId="3" xfId="2" applyNumberFormat="1" applyFont="1" applyFill="1" applyBorder="1" applyAlignment="1">
      <alignment horizontal="center" vertical="top"/>
    </xf>
    <xf numFmtId="49" fontId="10" fillId="0" borderId="3" xfId="2" applyNumberFormat="1" applyFont="1" applyFill="1" applyBorder="1" applyAlignment="1">
      <alignment horizontal="right" vertical="top"/>
    </xf>
    <xf numFmtId="0" fontId="8" fillId="0" borderId="3" xfId="2" applyNumberFormat="1" applyFont="1" applyFill="1" applyBorder="1" applyAlignment="1">
      <alignment horizontal="center" vertical="top"/>
    </xf>
    <xf numFmtId="0" fontId="7" fillId="0" borderId="7" xfId="2" applyNumberFormat="1" applyFont="1" applyFill="1" applyBorder="1" applyAlignment="1">
      <alignment horizontal="center" vertical="top"/>
    </xf>
    <xf numFmtId="0" fontId="14" fillId="0" borderId="0" xfId="2" applyNumberFormat="1" applyFont="1" applyFill="1" applyBorder="1" applyAlignment="1">
      <alignment horizontal="center" vertical="top"/>
    </xf>
    <xf numFmtId="49" fontId="14" fillId="0" borderId="0" xfId="2" applyNumberFormat="1" applyFont="1" applyFill="1" applyBorder="1" applyAlignment="1">
      <alignment horizontal="center" vertical="top"/>
    </xf>
    <xf numFmtId="0" fontId="12" fillId="0" borderId="0" xfId="2" applyFont="1" applyFill="1" applyBorder="1" applyAlignment="1">
      <alignment horizontal="center"/>
    </xf>
    <xf numFmtId="0" fontId="7" fillId="7" borderId="0" xfId="2" applyFont="1" applyFill="1" applyBorder="1" applyAlignment="1">
      <alignment horizontal="center"/>
    </xf>
    <xf numFmtId="0" fontId="0" fillId="7" borderId="0" xfId="0" applyFill="1" applyBorder="1"/>
    <xf numFmtId="0" fontId="7" fillId="0" borderId="0" xfId="2" applyNumberFormat="1" applyFont="1" applyFill="1" applyBorder="1" applyAlignment="1" applyProtection="1">
      <alignment horizontal="center"/>
    </xf>
    <xf numFmtId="49" fontId="7" fillId="5" borderId="1" xfId="2" applyNumberFormat="1" applyFont="1" applyFill="1" applyBorder="1" applyAlignment="1">
      <alignment horizontal="center" vertical="top"/>
    </xf>
    <xf numFmtId="0" fontId="20" fillId="0" borderId="0" xfId="1" applyNumberFormat="1" applyFont="1" applyFill="1" applyBorder="1" applyAlignment="1" applyProtection="1">
      <alignment horizontal="center" vertical="center" wrapText="1"/>
    </xf>
    <xf numFmtId="0" fontId="20" fillId="0" borderId="1" xfId="1" applyNumberFormat="1" applyFont="1" applyFill="1" applyBorder="1" applyAlignment="1" applyProtection="1">
      <alignment horizontal="center" vertical="center" wrapText="1"/>
    </xf>
    <xf numFmtId="0" fontId="21" fillId="0" borderId="1" xfId="1" applyFont="1" applyBorder="1" applyAlignment="1">
      <alignment horizontal="center"/>
    </xf>
    <xf numFmtId="0" fontId="21" fillId="2" borderId="1" xfId="1" applyFont="1" applyFill="1" applyBorder="1" applyAlignment="1">
      <alignment horizontal="center"/>
    </xf>
    <xf numFmtId="0" fontId="22" fillId="0" borderId="1" xfId="1" applyNumberFormat="1" applyFont="1" applyFill="1" applyBorder="1" applyAlignment="1" applyProtection="1">
      <alignment horizontal="center" vertical="center" wrapText="1"/>
    </xf>
    <xf numFmtId="0" fontId="23" fillId="0" borderId="1" xfId="1" applyFont="1" applyBorder="1" applyAlignment="1">
      <alignment horizontal="center"/>
    </xf>
    <xf numFmtId="0" fontId="24" fillId="0" borderId="1" xfId="1" applyFont="1" applyBorder="1" applyAlignment="1">
      <alignment horizontal="center"/>
    </xf>
    <xf numFmtId="1" fontId="25" fillId="2" borderId="1" xfId="1" applyNumberFormat="1" applyFont="1" applyFill="1" applyBorder="1" applyAlignment="1">
      <alignment horizontal="center" vertical="top"/>
    </xf>
    <xf numFmtId="0" fontId="25" fillId="2" borderId="1" xfId="2" applyNumberFormat="1" applyFont="1" applyFill="1" applyBorder="1" applyAlignment="1">
      <alignment horizontal="center" vertical="top"/>
    </xf>
    <xf numFmtId="0" fontId="22" fillId="0" borderId="1" xfId="2" applyNumberFormat="1" applyFont="1" applyFill="1" applyBorder="1" applyAlignment="1">
      <alignment horizontal="center" vertical="top"/>
    </xf>
    <xf numFmtId="0" fontId="21" fillId="0" borderId="1" xfId="2" applyNumberFormat="1" applyFont="1" applyFill="1" applyBorder="1" applyAlignment="1" applyProtection="1">
      <alignment horizontal="center"/>
    </xf>
    <xf numFmtId="0" fontId="22" fillId="4" borderId="1" xfId="2" applyNumberFormat="1" applyFont="1" applyFill="1" applyBorder="1" applyAlignment="1">
      <alignment horizontal="center" vertical="top"/>
    </xf>
    <xf numFmtId="0" fontId="0" fillId="0" borderId="0" xfId="0" applyBorder="1"/>
    <xf numFmtId="0" fontId="21" fillId="0" borderId="0" xfId="1" applyFont="1" applyBorder="1" applyAlignment="1">
      <alignment horizontal="center"/>
    </xf>
    <xf numFmtId="0" fontId="22" fillId="0" borderId="0" xfId="1" applyNumberFormat="1" applyFont="1" applyFill="1" applyBorder="1" applyAlignment="1" applyProtection="1">
      <alignment horizontal="center" vertical="center" wrapText="1"/>
    </xf>
    <xf numFmtId="49" fontId="25" fillId="2" borderId="1" xfId="2" applyNumberFormat="1" applyFont="1" applyFill="1" applyBorder="1" applyAlignment="1">
      <alignment horizontal="center" vertical="top"/>
    </xf>
    <xf numFmtId="0" fontId="26" fillId="2" borderId="1" xfId="2" applyFont="1" applyFill="1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21" fillId="0" borderId="1" xfId="2" applyFont="1" applyFill="1" applyBorder="1" applyAlignment="1">
      <alignment horizontal="center"/>
    </xf>
    <xf numFmtId="0" fontId="26" fillId="5" borderId="1" xfId="2" applyFont="1" applyFill="1" applyBorder="1" applyAlignment="1">
      <alignment horizontal="center"/>
    </xf>
    <xf numFmtId="0" fontId="27" fillId="0" borderId="0" xfId="1" applyNumberFormat="1" applyFont="1" applyFill="1" applyBorder="1" applyAlignment="1" applyProtection="1">
      <alignment horizontal="center" vertical="center" wrapText="1"/>
    </xf>
    <xf numFmtId="0" fontId="22" fillId="0" borderId="1" xfId="1" applyNumberFormat="1" applyFont="1" applyBorder="1" applyAlignment="1">
      <alignment horizontal="center" vertical="center"/>
    </xf>
    <xf numFmtId="0" fontId="22" fillId="0" borderId="1" xfId="1" applyNumberFormat="1" applyFont="1" applyBorder="1" applyAlignment="1">
      <alignment horizontal="center" vertical="center" wrapText="1"/>
    </xf>
    <xf numFmtId="49" fontId="26" fillId="2" borderId="1" xfId="2" applyNumberFormat="1" applyFont="1" applyFill="1" applyBorder="1" applyAlignment="1">
      <alignment horizontal="center" vertical="top"/>
    </xf>
    <xf numFmtId="0" fontId="26" fillId="2" borderId="1" xfId="2" applyNumberFormat="1" applyFont="1" applyFill="1" applyBorder="1" applyAlignment="1" applyProtection="1">
      <alignment horizontal="center"/>
    </xf>
    <xf numFmtId="0" fontId="22" fillId="7" borderId="1" xfId="1" applyNumberFormat="1" applyFont="1" applyFill="1" applyBorder="1" applyAlignment="1" applyProtection="1">
      <alignment horizontal="center" vertical="center" wrapText="1"/>
    </xf>
    <xf numFmtId="0" fontId="0" fillId="7" borderId="0" xfId="0" applyFill="1"/>
    <xf numFmtId="49" fontId="3" fillId="3" borderId="1" xfId="2" applyNumberFormat="1" applyFont="1" applyFill="1" applyBorder="1" applyAlignment="1">
      <alignment horizontal="left" wrapText="1"/>
    </xf>
    <xf numFmtId="49" fontId="2" fillId="2" borderId="1" xfId="2" applyNumberFormat="1" applyFont="1" applyFill="1" applyBorder="1" applyAlignment="1">
      <alignment horizontal="left" vertical="top"/>
    </xf>
    <xf numFmtId="0" fontId="3" fillId="3" borderId="1" xfId="2" applyFont="1" applyFill="1" applyBorder="1" applyAlignment="1">
      <alignment horizontal="center" textRotation="90" wrapText="1"/>
    </xf>
    <xf numFmtId="0" fontId="3" fillId="3" borderId="1" xfId="2" applyFont="1" applyFill="1" applyBorder="1" applyAlignment="1">
      <alignment horizontal="center"/>
    </xf>
    <xf numFmtId="0" fontId="21" fillId="2" borderId="1" xfId="2" applyFont="1" applyFill="1" applyBorder="1" applyAlignment="1">
      <alignment horizontal="center"/>
    </xf>
    <xf numFmtId="0" fontId="3" fillId="3" borderId="1" xfId="2" applyFont="1" applyFill="1" applyBorder="1" applyAlignment="1">
      <alignment horizontal="right"/>
    </xf>
    <xf numFmtId="49" fontId="2" fillId="2" borderId="1" xfId="2" applyNumberFormat="1" applyFont="1" applyFill="1" applyBorder="1" applyAlignment="1">
      <alignment horizontal="right" vertical="top"/>
    </xf>
    <xf numFmtId="0" fontId="15" fillId="5" borderId="1" xfId="2" applyFont="1" applyFill="1" applyBorder="1" applyAlignment="1">
      <alignment horizontal="left"/>
    </xf>
    <xf numFmtId="0" fontId="21" fillId="0" borderId="3" xfId="2" applyNumberFormat="1" applyFont="1" applyFill="1" applyBorder="1" applyAlignment="1" applyProtection="1">
      <alignment horizontal="center"/>
    </xf>
    <xf numFmtId="0" fontId="26" fillId="0" borderId="1" xfId="2" applyFont="1" applyBorder="1" applyAlignment="1">
      <alignment horizontal="center"/>
    </xf>
    <xf numFmtId="0" fontId="21" fillId="0" borderId="1" xfId="2" applyNumberFormat="1" applyFont="1" applyBorder="1" applyAlignment="1">
      <alignment horizontal="center" vertical="top"/>
    </xf>
    <xf numFmtId="0" fontId="21" fillId="0" borderId="0" xfId="2" applyFont="1" applyAlignment="1">
      <alignment horizontal="center"/>
    </xf>
    <xf numFmtId="0" fontId="26" fillId="5" borderId="1" xfId="2" applyNumberFormat="1" applyFont="1" applyFill="1" applyBorder="1" applyAlignment="1">
      <alignment horizontal="center" vertical="top"/>
    </xf>
    <xf numFmtId="0" fontId="26" fillId="2" borderId="1" xfId="2" applyNumberFormat="1" applyFont="1" applyFill="1" applyBorder="1" applyAlignment="1">
      <alignment horizontal="center" vertical="top"/>
    </xf>
    <xf numFmtId="0" fontId="25" fillId="5" borderId="1" xfId="2" applyNumberFormat="1" applyFont="1" applyFill="1" applyBorder="1" applyAlignment="1">
      <alignment horizontal="center" vertical="top"/>
    </xf>
    <xf numFmtId="49" fontId="26" fillId="5" borderId="1" xfId="2" applyNumberFormat="1" applyFont="1" applyFill="1" applyBorder="1" applyAlignment="1">
      <alignment horizontal="center" vertical="top"/>
    </xf>
    <xf numFmtId="49" fontId="25" fillId="5" borderId="1" xfId="2" applyNumberFormat="1" applyFont="1" applyFill="1" applyBorder="1" applyAlignment="1">
      <alignment horizontal="center" vertical="top"/>
    </xf>
    <xf numFmtId="0" fontId="26" fillId="5" borderId="1" xfId="2" applyNumberFormat="1" applyFont="1" applyFill="1" applyBorder="1" applyAlignment="1" applyProtection="1">
      <alignment horizontal="center"/>
    </xf>
    <xf numFmtId="49" fontId="10" fillId="2" borderId="4" xfId="2" applyNumberFormat="1" applyFont="1" applyFill="1" applyBorder="1" applyAlignment="1">
      <alignment horizontal="left" vertical="top"/>
    </xf>
    <xf numFmtId="0" fontId="25" fillId="4" borderId="1" xfId="2" applyNumberFormat="1" applyFont="1" applyFill="1" applyBorder="1" applyAlignment="1">
      <alignment horizontal="center" vertical="top"/>
    </xf>
    <xf numFmtId="0" fontId="21" fillId="4" borderId="1" xfId="2" applyNumberFormat="1" applyFont="1" applyFill="1" applyBorder="1" applyAlignment="1">
      <alignment horizontal="center" vertical="top"/>
    </xf>
    <xf numFmtId="0" fontId="21" fillId="0" borderId="1" xfId="1" applyNumberFormat="1" applyFont="1" applyFill="1" applyBorder="1" applyAlignment="1" applyProtection="1">
      <alignment horizontal="center" vertical="center" wrapText="1"/>
    </xf>
    <xf numFmtId="49" fontId="25" fillId="2" borderId="1" xfId="1" applyNumberFormat="1" applyFont="1" applyFill="1" applyBorder="1" applyAlignment="1">
      <alignment horizontal="center" vertical="top"/>
    </xf>
    <xf numFmtId="49" fontId="26" fillId="2" borderId="1" xfId="1" applyNumberFormat="1" applyFont="1" applyFill="1" applyBorder="1" applyAlignment="1">
      <alignment horizontal="center" vertical="top"/>
    </xf>
    <xf numFmtId="0" fontId="26" fillId="2" borderId="1" xfId="1" applyFont="1" applyFill="1" applyBorder="1" applyAlignment="1">
      <alignment horizontal="center"/>
    </xf>
    <xf numFmtId="0" fontId="25" fillId="0" borderId="0" xfId="2" applyNumberFormat="1" applyFont="1" applyFill="1" applyBorder="1" applyAlignment="1">
      <alignment horizontal="center" vertical="top"/>
    </xf>
    <xf numFmtId="49" fontId="25" fillId="0" borderId="0" xfId="2" applyNumberFormat="1" applyFont="1" applyFill="1" applyBorder="1" applyAlignment="1">
      <alignment horizontal="center" vertical="top"/>
    </xf>
    <xf numFmtId="0" fontId="26" fillId="0" borderId="0" xfId="2" applyFont="1" applyFill="1" applyBorder="1" applyAlignment="1">
      <alignment horizontal="center"/>
    </xf>
    <xf numFmtId="0" fontId="20" fillId="0" borderId="1" xfId="8" applyNumberFormat="1" applyFont="1" applyFill="1" applyBorder="1" applyAlignment="1" applyProtection="1">
      <alignment horizontal="center" vertical="center" wrapText="1"/>
    </xf>
    <xf numFmtId="0" fontId="20" fillId="0" borderId="1" xfId="8" applyNumberFormat="1" applyFont="1" applyBorder="1" applyAlignment="1">
      <alignment horizontal="center" vertical="center" wrapText="1"/>
    </xf>
    <xf numFmtId="49" fontId="15" fillId="0" borderId="0" xfId="2" applyNumberFormat="1" applyFont="1" applyFill="1" applyBorder="1" applyAlignment="1">
      <alignment horizontal="right" vertical="top"/>
    </xf>
    <xf numFmtId="0" fontId="15" fillId="0" borderId="0" xfId="2" applyFont="1" applyFill="1" applyBorder="1" applyAlignment="1">
      <alignment horizontal="right"/>
    </xf>
    <xf numFmtId="49" fontId="2" fillId="0" borderId="0" xfId="2" applyNumberFormat="1" applyFont="1" applyFill="1" applyBorder="1" applyAlignment="1">
      <alignment horizontal="right" vertical="top"/>
    </xf>
    <xf numFmtId="0" fontId="21" fillId="0" borderId="0" xfId="2" applyFont="1"/>
    <xf numFmtId="0" fontId="48" fillId="0" borderId="0" xfId="0" applyFont="1"/>
    <xf numFmtId="0" fontId="26" fillId="7" borderId="0" xfId="2" applyFont="1" applyFill="1" applyBorder="1" applyAlignment="1">
      <alignment horizontal="center"/>
    </xf>
    <xf numFmtId="0" fontId="48" fillId="7" borderId="0" xfId="0" applyFont="1" applyFill="1"/>
    <xf numFmtId="0" fontId="48" fillId="0" borderId="0" xfId="0" applyFont="1" applyFill="1"/>
    <xf numFmtId="0" fontId="0" fillId="0" borderId="0" xfId="0"/>
    <xf numFmtId="0" fontId="50" fillId="2" borderId="1" xfId="2" applyFont="1" applyFill="1" applyBorder="1" applyAlignment="1">
      <alignment horizontal="center"/>
    </xf>
    <xf numFmtId="0" fontId="49" fillId="0" borderId="1" xfId="2" applyFont="1" applyBorder="1" applyAlignment="1">
      <alignment horizontal="center"/>
    </xf>
    <xf numFmtId="0" fontId="20" fillId="0" borderId="0" xfId="8" applyNumberFormat="1" applyFont="1" applyFill="1" applyBorder="1" applyAlignment="1" applyProtection="1">
      <alignment horizontal="center" vertical="center" wrapText="1"/>
    </xf>
    <xf numFmtId="0" fontId="51" fillId="3" borderId="1" xfId="2" applyFont="1" applyFill="1" applyBorder="1" applyAlignment="1">
      <alignment horizontal="center" textRotation="90" wrapText="1"/>
    </xf>
    <xf numFmtId="0" fontId="52" fillId="0" borderId="0" xfId="0" applyFont="1"/>
    <xf numFmtId="0" fontId="53" fillId="3" borderId="1" xfId="2" applyFont="1" applyFill="1" applyBorder="1" applyAlignment="1">
      <alignment horizontal="center" vertical="center"/>
    </xf>
    <xf numFmtId="0" fontId="53" fillId="3" borderId="1" xfId="2" applyFont="1" applyFill="1" applyBorder="1" applyAlignment="1">
      <alignment horizontal="center"/>
    </xf>
    <xf numFmtId="0" fontId="1" fillId="0" borderId="0" xfId="2" applyFont="1"/>
    <xf numFmtId="0" fontId="53" fillId="3" borderId="1" xfId="2" applyFont="1" applyFill="1" applyBorder="1" applyAlignment="1">
      <alignment vertical="center"/>
    </xf>
    <xf numFmtId="0" fontId="3" fillId="3" borderId="5" xfId="2" applyFont="1" applyFill="1" applyBorder="1" applyAlignment="1">
      <alignment horizontal="center" textRotation="90" wrapText="1"/>
    </xf>
    <xf numFmtId="0" fontId="22" fillId="0" borderId="1" xfId="8" applyNumberFormat="1" applyFont="1" applyFill="1" applyBorder="1" applyAlignment="1" applyProtection="1">
      <alignment horizontal="center" vertical="center" wrapText="1"/>
    </xf>
    <xf numFmtId="0" fontId="54" fillId="0" borderId="0" xfId="2" applyNumberFormat="1" applyFont="1" applyFill="1" applyBorder="1" applyAlignment="1">
      <alignment horizontal="right" vertical="top"/>
    </xf>
    <xf numFmtId="49" fontId="54" fillId="0" borderId="0" xfId="2" applyNumberFormat="1" applyFont="1" applyFill="1" applyBorder="1" applyAlignment="1">
      <alignment horizontal="right" vertical="top"/>
    </xf>
    <xf numFmtId="0" fontId="29" fillId="0" borderId="0" xfId="2" applyFont="1" applyFill="1" applyBorder="1" applyAlignment="1">
      <alignment horizontal="right"/>
    </xf>
    <xf numFmtId="0" fontId="29" fillId="0" borderId="0" xfId="2" applyFont="1"/>
    <xf numFmtId="0" fontId="9" fillId="7" borderId="0" xfId="2" applyFill="1"/>
    <xf numFmtId="0" fontId="13" fillId="7" borderId="0" xfId="2" applyFont="1" applyFill="1" applyBorder="1" applyAlignment="1">
      <alignment horizontal="center"/>
    </xf>
    <xf numFmtId="49" fontId="13" fillId="7" borderId="0" xfId="2" applyNumberFormat="1" applyFont="1" applyFill="1" applyBorder="1" applyAlignment="1">
      <alignment horizontal="center" vertical="top"/>
    </xf>
    <xf numFmtId="49" fontId="15" fillId="0" borderId="0" xfId="2" applyNumberFormat="1" applyFont="1" applyFill="1" applyBorder="1" applyAlignment="1">
      <alignment horizontal="center" vertical="top"/>
    </xf>
    <xf numFmtId="0" fontId="22" fillId="0" borderId="0" xfId="8" applyNumberFormat="1" applyFont="1" applyFill="1" applyBorder="1" applyAlignment="1" applyProtection="1">
      <alignment horizontal="center" vertical="center" wrapText="1"/>
    </xf>
    <xf numFmtId="0" fontId="26" fillId="2" borderId="4" xfId="2" applyNumberFormat="1" applyFont="1" applyFill="1" applyBorder="1" applyAlignment="1">
      <alignment horizontal="center" vertical="top"/>
    </xf>
    <xf numFmtId="0" fontId="22" fillId="0" borderId="6" xfId="8" applyNumberFormat="1" applyFont="1" applyFill="1" applyBorder="1" applyAlignment="1" applyProtection="1">
      <alignment horizontal="center" vertical="center" wrapText="1"/>
    </xf>
    <xf numFmtId="0" fontId="55" fillId="0" borderId="1" xfId="2" applyNumberFormat="1" applyFont="1" applyFill="1" applyBorder="1" applyAlignment="1" applyProtection="1">
      <alignment horizontal="center"/>
    </xf>
    <xf numFmtId="49" fontId="56" fillId="2" borderId="1" xfId="2" applyNumberFormat="1" applyFont="1" applyFill="1" applyBorder="1" applyAlignment="1">
      <alignment horizontal="center" vertical="top"/>
    </xf>
    <xf numFmtId="0" fontId="57" fillId="2" borderId="1" xfId="2" applyFont="1" applyFill="1" applyBorder="1" applyAlignment="1">
      <alignment horizontal="center"/>
    </xf>
    <xf numFmtId="0" fontId="22" fillId="0" borderId="1" xfId="8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58" fillId="0" borderId="0" xfId="0" applyFont="1" applyAlignment="1">
      <alignment horizontal="center"/>
    </xf>
    <xf numFmtId="0" fontId="1" fillId="0" borderId="0" xfId="2" applyFont="1" applyFill="1" applyBorder="1"/>
    <xf numFmtId="0" fontId="17" fillId="7" borderId="0" xfId="2" applyFont="1" applyFill="1" applyBorder="1"/>
    <xf numFmtId="0" fontId="25" fillId="7" borderId="0" xfId="2" applyNumberFormat="1" applyFont="1" applyFill="1" applyBorder="1" applyAlignment="1">
      <alignment horizontal="center" vertical="top"/>
    </xf>
    <xf numFmtId="0" fontId="22" fillId="7" borderId="0" xfId="1" applyNumberFormat="1" applyFont="1" applyFill="1" applyBorder="1" applyAlignment="1" applyProtection="1">
      <alignment horizontal="center" vertical="center" wrapText="1"/>
    </xf>
    <xf numFmtId="0" fontId="20" fillId="7" borderId="0" xfId="8" applyNumberFormat="1" applyFont="1" applyFill="1" applyBorder="1" applyAlignment="1" applyProtection="1">
      <alignment horizontal="center" vertical="center" wrapText="1"/>
    </xf>
    <xf numFmtId="0" fontId="21" fillId="7" borderId="0" xfId="2" applyNumberFormat="1" applyFont="1" applyFill="1" applyBorder="1" applyAlignment="1" applyProtection="1">
      <alignment horizontal="center"/>
    </xf>
    <xf numFmtId="49" fontId="25" fillId="7" borderId="0" xfId="2" applyNumberFormat="1" applyFont="1" applyFill="1" applyBorder="1" applyAlignment="1">
      <alignment horizontal="center" vertical="top"/>
    </xf>
    <xf numFmtId="0" fontId="3" fillId="3" borderId="2" xfId="2" applyFont="1" applyFill="1" applyBorder="1" applyAlignment="1">
      <alignment horizontal="center" textRotation="90" wrapText="1"/>
    </xf>
    <xf numFmtId="0" fontId="3" fillId="3" borderId="1" xfId="2" applyFont="1" applyFill="1" applyBorder="1" applyAlignment="1">
      <alignment horizontal="center" wrapText="1"/>
    </xf>
    <xf numFmtId="0" fontId="3" fillId="3" borderId="1" xfId="2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7" fillId="5" borderId="1" xfId="2" applyFont="1" applyFill="1" applyBorder="1" applyAlignment="1">
      <alignment horizontal="center"/>
    </xf>
    <xf numFmtId="0" fontId="59" fillId="0" borderId="0" xfId="0" applyFont="1"/>
    <xf numFmtId="0" fontId="11" fillId="0" borderId="0" xfId="8" applyNumberFormat="1" applyFont="1" applyFill="1" applyBorder="1" applyAlignment="1" applyProtection="1">
      <alignment horizontal="center" vertical="center" wrapText="1"/>
    </xf>
    <xf numFmtId="0" fontId="11" fillId="0" borderId="1" xfId="8" applyNumberFormat="1" applyFont="1" applyFill="1" applyBorder="1" applyAlignment="1" applyProtection="1">
      <alignment horizontal="center" vertical="center" wrapText="1"/>
    </xf>
    <xf numFmtId="49" fontId="2" fillId="2" borderId="0" xfId="2" applyNumberFormat="1" applyFont="1" applyFill="1" applyBorder="1" applyAlignment="1">
      <alignment horizontal="right" vertical="top"/>
    </xf>
    <xf numFmtId="0" fontId="7" fillId="2" borderId="0" xfId="2" applyFont="1" applyFill="1" applyBorder="1" applyAlignment="1">
      <alignment horizontal="center"/>
    </xf>
    <xf numFmtId="0" fontId="7" fillId="5" borderId="0" xfId="2" applyFont="1" applyFill="1" applyBorder="1" applyAlignment="1">
      <alignment horizontal="center"/>
    </xf>
    <xf numFmtId="49" fontId="2" fillId="7" borderId="0" xfId="2" applyNumberFormat="1" applyFont="1" applyFill="1" applyBorder="1" applyAlignment="1">
      <alignment horizontal="right" vertical="top"/>
    </xf>
    <xf numFmtId="0" fontId="59" fillId="7" borderId="0" xfId="0" applyFont="1" applyFill="1"/>
    <xf numFmtId="164" fontId="11" fillId="0" borderId="1" xfId="1" applyNumberFormat="1" applyFont="1" applyFill="1" applyBorder="1" applyAlignment="1" applyProtection="1">
      <alignment horizontal="center" vertical="center" wrapText="1"/>
    </xf>
    <xf numFmtId="164" fontId="7" fillId="5" borderId="1" xfId="2" applyNumberFormat="1" applyFont="1" applyFill="1" applyBorder="1" applyAlignment="1">
      <alignment horizontal="center"/>
    </xf>
    <xf numFmtId="0" fontId="1" fillId="7" borderId="1" xfId="2" applyFont="1" applyFill="1" applyBorder="1" applyAlignment="1">
      <alignment horizontal="center"/>
    </xf>
    <xf numFmtId="0" fontId="59" fillId="0" borderId="0" xfId="0" applyFont="1" applyFill="1"/>
    <xf numFmtId="0" fontId="11" fillId="0" borderId="1" xfId="1" applyNumberFormat="1" applyFont="1" applyBorder="1" applyAlignment="1">
      <alignment horizontal="center" vertical="center"/>
    </xf>
    <xf numFmtId="0" fontId="7" fillId="7" borderId="1" xfId="2" applyFont="1" applyFill="1" applyBorder="1" applyAlignment="1">
      <alignment horizontal="center"/>
    </xf>
    <xf numFmtId="164" fontId="1" fillId="0" borderId="1" xfId="2" applyNumberFormat="1" applyFont="1" applyBorder="1" applyAlignment="1">
      <alignment horizontal="center"/>
    </xf>
    <xf numFmtId="164" fontId="7" fillId="7" borderId="0" xfId="2" applyNumberFormat="1" applyFont="1" applyFill="1" applyBorder="1" applyAlignment="1">
      <alignment horizontal="center"/>
    </xf>
    <xf numFmtId="0" fontId="60" fillId="7" borderId="1" xfId="2" applyFont="1" applyFill="1" applyBorder="1" applyAlignment="1">
      <alignment horizontal="center"/>
    </xf>
    <xf numFmtId="0" fontId="11" fillId="0" borderId="0" xfId="1" applyNumberFormat="1" applyFont="1" applyFill="1" applyBorder="1" applyAlignment="1" applyProtection="1">
      <alignment horizontal="center" vertical="center" wrapText="1"/>
    </xf>
    <xf numFmtId="0" fontId="1" fillId="0" borderId="0" xfId="2" applyFont="1" applyFill="1" applyBorder="1" applyAlignment="1">
      <alignment horizontal="center"/>
    </xf>
    <xf numFmtId="0" fontId="11" fillId="0" borderId="0" xfId="1" applyNumberFormat="1" applyFont="1" applyFill="1" applyBorder="1" applyAlignment="1">
      <alignment horizontal="center" vertical="center"/>
    </xf>
    <xf numFmtId="0" fontId="62" fillId="0" borderId="0" xfId="2" applyFont="1" applyFill="1" applyBorder="1"/>
    <xf numFmtId="0" fontId="61" fillId="0" borderId="0" xfId="0" applyFont="1" applyFill="1" applyBorder="1"/>
    <xf numFmtId="0" fontId="64" fillId="0" borderId="0" xfId="1" applyNumberFormat="1" applyFont="1" applyFill="1" applyBorder="1" applyAlignment="1" applyProtection="1">
      <alignment horizontal="center" vertical="center" wrapText="1"/>
    </xf>
    <xf numFmtId="0" fontId="64" fillId="0" borderId="0" xfId="2" applyNumberFormat="1" applyFont="1" applyFill="1" applyBorder="1" applyAlignment="1" applyProtection="1">
      <alignment horizontal="center"/>
    </xf>
    <xf numFmtId="0" fontId="63" fillId="0" borderId="0" xfId="2" applyNumberFormat="1" applyFont="1" applyFill="1" applyBorder="1" applyAlignment="1">
      <alignment horizontal="center" vertical="top"/>
    </xf>
    <xf numFmtId="0" fontId="64" fillId="0" borderId="0" xfId="2" applyNumberFormat="1" applyFont="1" applyFill="1" applyBorder="1" applyAlignment="1">
      <alignment horizontal="center" vertical="top"/>
    </xf>
    <xf numFmtId="49" fontId="63" fillId="0" borderId="0" xfId="2" applyNumberFormat="1" applyFont="1" applyFill="1" applyBorder="1" applyAlignment="1">
      <alignment horizontal="center" vertical="top"/>
    </xf>
    <xf numFmtId="0" fontId="63" fillId="0" borderId="0" xfId="2" applyFont="1" applyFill="1" applyBorder="1" applyAlignment="1">
      <alignment horizontal="center"/>
    </xf>
    <xf numFmtId="0" fontId="21" fillId="0" borderId="0" xfId="2" applyNumberFormat="1" applyFont="1" applyFill="1" applyBorder="1" applyAlignment="1" applyProtection="1">
      <alignment horizontal="center"/>
    </xf>
    <xf numFmtId="0" fontId="22" fillId="0" borderId="0" xfId="2" applyNumberFormat="1" applyFont="1" applyFill="1" applyBorder="1" applyAlignment="1">
      <alignment horizontal="center" vertical="top"/>
    </xf>
    <xf numFmtId="0" fontId="26" fillId="0" borderId="0" xfId="2" applyNumberFormat="1" applyFont="1" applyFill="1" applyBorder="1" applyAlignment="1" applyProtection="1">
      <alignment horizontal="center"/>
    </xf>
    <xf numFmtId="0" fontId="55" fillId="0" borderId="0" xfId="2" applyNumberFormat="1" applyFont="1" applyFill="1" applyBorder="1" applyAlignment="1" applyProtection="1">
      <alignment horizontal="center"/>
    </xf>
    <xf numFmtId="49" fontId="56" fillId="0" borderId="0" xfId="2" applyNumberFormat="1" applyFont="1" applyFill="1" applyBorder="1" applyAlignment="1">
      <alignment horizontal="center" vertical="top"/>
    </xf>
    <xf numFmtId="0" fontId="57" fillId="0" borderId="0" xfId="2" applyFont="1" applyFill="1" applyBorder="1" applyAlignment="1">
      <alignment horizontal="center"/>
    </xf>
    <xf numFmtId="1" fontId="21" fillId="0" borderId="1" xfId="1" applyNumberFormat="1" applyFont="1" applyFill="1" applyBorder="1" applyAlignment="1" applyProtection="1">
      <alignment horizontal="center" vertical="center" wrapText="1"/>
    </xf>
    <xf numFmtId="49" fontId="26" fillId="0" borderId="0" xfId="2" applyNumberFormat="1" applyFont="1" applyFill="1" applyBorder="1" applyAlignment="1">
      <alignment horizontal="center" vertical="top"/>
    </xf>
    <xf numFmtId="0" fontId="52" fillId="0" borderId="0" xfId="0" applyFont="1" applyFill="1"/>
    <xf numFmtId="0" fontId="52" fillId="0" borderId="0" xfId="0" applyFont="1" applyFill="1" applyBorder="1"/>
    <xf numFmtId="49" fontId="10" fillId="0" borderId="0" xfId="2" applyNumberFormat="1" applyFont="1" applyFill="1" applyBorder="1" applyAlignment="1">
      <alignment horizontal="center" vertical="top"/>
    </xf>
    <xf numFmtId="0" fontId="1" fillId="0" borderId="0" xfId="2" applyFont="1" applyFill="1"/>
    <xf numFmtId="0" fontId="21" fillId="0" borderId="0" xfId="2" applyFont="1" applyFill="1" applyBorder="1" applyAlignment="1">
      <alignment horizontal="center"/>
    </xf>
    <xf numFmtId="49" fontId="65" fillId="3" borderId="1" xfId="2" applyNumberFormat="1" applyFont="1" applyFill="1" applyBorder="1" applyAlignment="1">
      <alignment horizontal="center" vertical="center"/>
    </xf>
    <xf numFmtId="0" fontId="65" fillId="3" borderId="1" xfId="2" applyFont="1" applyFill="1" applyBorder="1" applyAlignment="1">
      <alignment horizontal="center" vertical="center"/>
    </xf>
    <xf numFmtId="0" fontId="66" fillId="3" borderId="1" xfId="2" applyFont="1" applyFill="1" applyBorder="1" applyAlignment="1">
      <alignment horizontal="center" vertical="center"/>
    </xf>
    <xf numFmtId="0" fontId="26" fillId="0" borderId="0" xfId="2" applyNumberFormat="1" applyFont="1" applyFill="1" applyBorder="1" applyAlignment="1">
      <alignment horizontal="center" vertical="top"/>
    </xf>
    <xf numFmtId="0" fontId="28" fillId="3" borderId="1" xfId="2" applyFont="1" applyFill="1" applyBorder="1" applyAlignment="1">
      <alignment horizontal="center"/>
    </xf>
    <xf numFmtId="0" fontId="28" fillId="3" borderId="2" xfId="2" applyFont="1" applyFill="1" applyBorder="1" applyAlignment="1">
      <alignment horizontal="center"/>
    </xf>
    <xf numFmtId="0" fontId="28" fillId="3" borderId="4" xfId="2" applyFont="1" applyFill="1" applyBorder="1" applyAlignment="1">
      <alignment horizontal="center"/>
    </xf>
    <xf numFmtId="0" fontId="21" fillId="0" borderId="0" xfId="1" applyFont="1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3" fillId="3" borderId="3" xfId="2" applyFont="1" applyFill="1" applyBorder="1" applyAlignment="1">
      <alignment horizontal="center"/>
    </xf>
    <xf numFmtId="0" fontId="25" fillId="2" borderId="1" xfId="2" applyNumberFormat="1" applyFont="1" applyFill="1" applyBorder="1" applyAlignment="1">
      <alignment horizontal="center" vertical="center"/>
    </xf>
    <xf numFmtId="49" fontId="25" fillId="2" borderId="1" xfId="2" applyNumberFormat="1" applyFont="1" applyFill="1" applyBorder="1" applyAlignment="1">
      <alignment horizontal="center" vertical="center"/>
    </xf>
    <xf numFmtId="0" fontId="26" fillId="2" borderId="1" xfId="2" applyFont="1" applyFill="1" applyBorder="1" applyAlignment="1">
      <alignment horizontal="center" vertical="center"/>
    </xf>
    <xf numFmtId="0" fontId="25" fillId="2" borderId="1" xfId="2" applyNumberFormat="1" applyFont="1" applyFill="1" applyBorder="1" applyAlignment="1">
      <alignment vertical="top"/>
    </xf>
    <xf numFmtId="0" fontId="25" fillId="2" borderId="1" xfId="2" applyNumberFormat="1" applyFont="1" applyFill="1" applyBorder="1" applyAlignment="1">
      <alignment vertical="center"/>
    </xf>
    <xf numFmtId="49" fontId="26" fillId="2" borderId="1" xfId="2" applyNumberFormat="1" applyFont="1" applyFill="1" applyBorder="1" applyAlignment="1">
      <alignment horizontal="center" vertical="center"/>
    </xf>
    <xf numFmtId="0" fontId="20" fillId="0" borderId="0" xfId="8" applyNumberFormat="1" applyFont="1" applyFill="1" applyBorder="1" applyAlignment="1" applyProtection="1">
      <alignment horizontal="center" vertical="center" wrapText="1"/>
    </xf>
    <xf numFmtId="0" fontId="20" fillId="0" borderId="0" xfId="8" applyNumberFormat="1" applyFont="1" applyFill="1" applyBorder="1" applyAlignment="1" applyProtection="1">
      <alignment horizontal="center" vertical="center" wrapText="1"/>
    </xf>
    <xf numFmtId="0" fontId="20" fillId="0" borderId="0" xfId="8" applyNumberFormat="1" applyFont="1" applyFill="1" applyBorder="1" applyAlignment="1" applyProtection="1">
      <alignment horizontal="center" vertical="center" wrapText="1"/>
    </xf>
    <xf numFmtId="0" fontId="20" fillId="0" borderId="0" xfId="8" applyNumberFormat="1" applyFont="1" applyFill="1" applyBorder="1" applyAlignment="1" applyProtection="1">
      <alignment horizontal="center" vertical="center" wrapText="1"/>
    </xf>
    <xf numFmtId="0" fontId="20" fillId="0" borderId="0" xfId="8" applyNumberFormat="1" applyFont="1" applyFill="1" applyBorder="1" applyAlignment="1" applyProtection="1">
      <alignment horizontal="center" vertical="center" wrapText="1"/>
    </xf>
    <xf numFmtId="0" fontId="20" fillId="0" borderId="0" xfId="8" applyNumberFormat="1" applyFont="1" applyFill="1" applyBorder="1" applyAlignment="1" applyProtection="1">
      <alignment horizontal="center" vertical="center" wrapText="1"/>
    </xf>
    <xf numFmtId="0" fontId="20" fillId="0" borderId="0" xfId="8" applyNumberFormat="1" applyFont="1" applyFill="1" applyBorder="1" applyAlignment="1" applyProtection="1">
      <alignment horizontal="center" vertical="center" wrapText="1"/>
    </xf>
    <xf numFmtId="0" fontId="20" fillId="0" borderId="0" xfId="8" applyNumberFormat="1" applyFont="1" applyFill="1" applyBorder="1" applyAlignment="1" applyProtection="1">
      <alignment horizontal="center" vertical="center" wrapText="1"/>
    </xf>
    <xf numFmtId="0" fontId="20" fillId="0" borderId="0" xfId="8" applyNumberFormat="1" applyFont="1" applyFill="1" applyBorder="1" applyAlignment="1" applyProtection="1">
      <alignment horizontal="center" vertical="center" wrapText="1"/>
    </xf>
    <xf numFmtId="0" fontId="20" fillId="0" borderId="0" xfId="8" applyNumberFormat="1" applyFont="1" applyFill="1" applyBorder="1" applyAlignment="1" applyProtection="1">
      <alignment horizontal="center" vertical="center" wrapText="1"/>
    </xf>
    <xf numFmtId="0" fontId="20" fillId="0" borderId="0" xfId="8" applyNumberFormat="1" applyFont="1" applyFill="1" applyBorder="1" applyAlignment="1" applyProtection="1">
      <alignment horizontal="center" vertical="center" wrapText="1"/>
    </xf>
    <xf numFmtId="0" fontId="20" fillId="0" borderId="0" xfId="8" applyNumberFormat="1" applyFont="1" applyFill="1" applyBorder="1" applyAlignment="1" applyProtection="1">
      <alignment horizontal="center" vertical="center" wrapText="1"/>
    </xf>
    <xf numFmtId="0" fontId="20" fillId="0" borderId="0" xfId="8" applyNumberFormat="1" applyFont="1" applyFill="1" applyBorder="1" applyAlignment="1" applyProtection="1">
      <alignment horizontal="center" vertical="center" wrapText="1"/>
    </xf>
    <xf numFmtId="49" fontId="3" fillId="3" borderId="2" xfId="2" applyNumberFormat="1" applyFont="1" applyFill="1" applyBorder="1" applyAlignment="1">
      <alignment horizontal="left" wrapText="1"/>
    </xf>
    <xf numFmtId="49" fontId="13" fillId="3" borderId="1" xfId="2" applyNumberFormat="1" applyFont="1" applyFill="1" applyBorder="1" applyAlignment="1">
      <alignment wrapText="1"/>
    </xf>
  </cellXfs>
  <cellStyles count="45">
    <cellStyle name="20% - Accent1 2" xfId="22"/>
    <cellStyle name="20% - Accent2 2" xfId="26"/>
    <cellStyle name="20% - Accent3 2" xfId="30"/>
    <cellStyle name="20% - Accent4 2" xfId="34"/>
    <cellStyle name="20% - Accent5 2" xfId="38"/>
    <cellStyle name="20% - Accent6 2" xfId="42"/>
    <cellStyle name="40% - Accent1 2" xfId="23"/>
    <cellStyle name="40% - Accent2 2" xfId="27"/>
    <cellStyle name="40% - Accent3 2" xfId="31"/>
    <cellStyle name="40% - Accent4 2" xfId="35"/>
    <cellStyle name="40% - Accent5 2" xfId="39"/>
    <cellStyle name="40% - Accent6 2" xfId="43"/>
    <cellStyle name="60% - Accent1 2" xfId="24"/>
    <cellStyle name="60% - Accent2 2" xfId="28"/>
    <cellStyle name="60% - Accent3 2" xfId="32"/>
    <cellStyle name="60% - Accent4 2" xfId="36"/>
    <cellStyle name="60% - Accent5 2" xfId="40"/>
    <cellStyle name="60% - Accent6 2" xfId="44"/>
    <cellStyle name="Accent1 2" xfId="21"/>
    <cellStyle name="Accent2 2" xfId="25"/>
    <cellStyle name="Accent3 2" xfId="29"/>
    <cellStyle name="Accent4 2" xfId="33"/>
    <cellStyle name="Accent5 2" xfId="37"/>
    <cellStyle name="Accent6 2" xfId="41"/>
    <cellStyle name="Bad 2" xfId="10"/>
    <cellStyle name="Calculation 2" xfId="14"/>
    <cellStyle name="Check Cell 2" xfId="16"/>
    <cellStyle name="Explanatory Text 2" xfId="19"/>
    <cellStyle name="Good 2" xfId="9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 2" xfId="12"/>
    <cellStyle name="Linked Cell 2" xfId="15"/>
    <cellStyle name="Neutral 2" xfId="11"/>
    <cellStyle name="Normal" xfId="0" builtinId="0"/>
    <cellStyle name="Normal 2" xfId="1"/>
    <cellStyle name="Normal 2 2" xfId="8"/>
    <cellStyle name="Normal 3" xfId="2"/>
    <cellStyle name="Note 2" xfId="18"/>
    <cellStyle name="Output 2" xfId="13"/>
    <cellStyle name="Title" xfId="3" builtinId="15" customBuiltin="1"/>
    <cellStyle name="Total 2" xfId="20"/>
    <cellStyle name="Warning Tex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76"/>
  <sheetViews>
    <sheetView tabSelected="1" view="pageLayout" topLeftCell="A3" zoomScaleNormal="100" workbookViewId="0">
      <selection activeCell="A12" sqref="A12"/>
    </sheetView>
  </sheetViews>
  <sheetFormatPr defaultRowHeight="15" x14ac:dyDescent="0.25"/>
  <cols>
    <col min="1" max="1" width="16.85546875" customWidth="1"/>
    <col min="2" max="13" width="5.7109375" customWidth="1"/>
  </cols>
  <sheetData>
    <row r="1" spans="1:14" ht="77.25" customHeight="1" x14ac:dyDescent="0.25">
      <c r="A1" s="18" t="s">
        <v>118</v>
      </c>
      <c r="B1" s="19" t="s">
        <v>1</v>
      </c>
      <c r="C1" s="15" t="s">
        <v>248</v>
      </c>
      <c r="D1" s="15" t="s">
        <v>249</v>
      </c>
      <c r="E1" s="15" t="s">
        <v>248</v>
      </c>
      <c r="F1" s="148" t="s">
        <v>549</v>
      </c>
      <c r="G1" s="15" t="s">
        <v>249</v>
      </c>
      <c r="H1" s="15" t="s">
        <v>248</v>
      </c>
      <c r="I1" s="15" t="s">
        <v>249</v>
      </c>
      <c r="J1" s="15" t="s">
        <v>249</v>
      </c>
      <c r="K1" s="148" t="s">
        <v>541</v>
      </c>
      <c r="L1" s="15" t="s">
        <v>2</v>
      </c>
    </row>
    <row r="2" spans="1:14" x14ac:dyDescent="0.25">
      <c r="A2" s="20" t="s">
        <v>3</v>
      </c>
      <c r="B2" s="17"/>
      <c r="C2" s="17" t="s">
        <v>4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113</v>
      </c>
      <c r="K2" s="17" t="s">
        <v>149</v>
      </c>
      <c r="L2" s="17"/>
    </row>
    <row r="3" spans="1:14" x14ac:dyDescent="0.25">
      <c r="A3" s="21" t="s">
        <v>119</v>
      </c>
      <c r="B3" s="135">
        <f>C3+D3+K3+L3</f>
        <v>116</v>
      </c>
      <c r="C3" s="136">
        <f>E3+H3</f>
        <v>31</v>
      </c>
      <c r="D3" s="136">
        <f>F3+G3+I3+J3</f>
        <v>76</v>
      </c>
      <c r="E3" s="123">
        <v>27</v>
      </c>
      <c r="F3" s="123">
        <v>63</v>
      </c>
      <c r="G3" s="123">
        <v>8</v>
      </c>
      <c r="H3" s="123">
        <v>4</v>
      </c>
      <c r="I3" s="123">
        <v>3</v>
      </c>
      <c r="J3" s="123">
        <v>2</v>
      </c>
      <c r="K3" s="123">
        <v>0</v>
      </c>
      <c r="L3" s="136">
        <v>9</v>
      </c>
    </row>
    <row r="4" spans="1:14" x14ac:dyDescent="0.25">
      <c r="A4" s="21" t="s">
        <v>120</v>
      </c>
      <c r="B4" s="135">
        <f t="shared" ref="B4:B9" si="0">C4+D4+K4+L4</f>
        <v>102</v>
      </c>
      <c r="C4" s="136">
        <f t="shared" ref="C4:C9" si="1">E4+H4</f>
        <v>45</v>
      </c>
      <c r="D4" s="136">
        <f t="shared" ref="D4:D9" si="2">F4+G4+I4+J4</f>
        <v>43</v>
      </c>
      <c r="E4" s="123">
        <v>43</v>
      </c>
      <c r="F4" s="123">
        <v>26</v>
      </c>
      <c r="G4" s="123">
        <v>7</v>
      </c>
      <c r="H4" s="123">
        <v>2</v>
      </c>
      <c r="I4" s="123">
        <v>7</v>
      </c>
      <c r="J4" s="123">
        <v>3</v>
      </c>
      <c r="K4" s="123">
        <v>0</v>
      </c>
      <c r="L4" s="136">
        <v>14</v>
      </c>
    </row>
    <row r="5" spans="1:14" x14ac:dyDescent="0.25">
      <c r="A5" s="21" t="s">
        <v>121</v>
      </c>
      <c r="B5" s="135">
        <f t="shared" si="0"/>
        <v>193</v>
      </c>
      <c r="C5" s="136">
        <f t="shared" si="1"/>
        <v>61</v>
      </c>
      <c r="D5" s="136">
        <f t="shared" si="2"/>
        <v>121</v>
      </c>
      <c r="E5" s="123">
        <v>54</v>
      </c>
      <c r="F5" s="123">
        <v>87</v>
      </c>
      <c r="G5" s="123">
        <v>16</v>
      </c>
      <c r="H5" s="123">
        <v>7</v>
      </c>
      <c r="I5" s="123">
        <v>14</v>
      </c>
      <c r="J5" s="123">
        <v>4</v>
      </c>
      <c r="K5" s="123">
        <v>1</v>
      </c>
      <c r="L5" s="136">
        <v>10</v>
      </c>
    </row>
    <row r="6" spans="1:14" x14ac:dyDescent="0.25">
      <c r="A6" s="21" t="s">
        <v>122</v>
      </c>
      <c r="B6" s="135">
        <f t="shared" si="0"/>
        <v>416</v>
      </c>
      <c r="C6" s="136">
        <f t="shared" si="1"/>
        <v>141</v>
      </c>
      <c r="D6" s="136">
        <f t="shared" si="2"/>
        <v>243</v>
      </c>
      <c r="E6" s="123">
        <v>129</v>
      </c>
      <c r="F6" s="123">
        <v>177</v>
      </c>
      <c r="G6" s="123">
        <v>27</v>
      </c>
      <c r="H6" s="123">
        <v>12</v>
      </c>
      <c r="I6" s="123">
        <v>37</v>
      </c>
      <c r="J6" s="123">
        <v>2</v>
      </c>
      <c r="K6" s="123">
        <v>3</v>
      </c>
      <c r="L6" s="136">
        <v>29</v>
      </c>
    </row>
    <row r="7" spans="1:14" x14ac:dyDescent="0.25">
      <c r="A7" s="21" t="s">
        <v>123</v>
      </c>
      <c r="B7" s="135">
        <f t="shared" si="0"/>
        <v>190</v>
      </c>
      <c r="C7" s="136">
        <f t="shared" si="1"/>
        <v>51</v>
      </c>
      <c r="D7" s="136">
        <f t="shared" si="2"/>
        <v>134</v>
      </c>
      <c r="E7" s="123">
        <v>44</v>
      </c>
      <c r="F7" s="123">
        <v>104</v>
      </c>
      <c r="G7" s="123">
        <v>17</v>
      </c>
      <c r="H7" s="123">
        <v>7</v>
      </c>
      <c r="I7" s="123">
        <v>11</v>
      </c>
      <c r="J7" s="123">
        <v>2</v>
      </c>
      <c r="K7" s="123">
        <v>0</v>
      </c>
      <c r="L7" s="136">
        <v>5</v>
      </c>
      <c r="N7" s="99"/>
    </row>
    <row r="8" spans="1:14" x14ac:dyDescent="0.25">
      <c r="A8" s="21" t="s">
        <v>124</v>
      </c>
      <c r="B8" s="135">
        <f t="shared" si="0"/>
        <v>94</v>
      </c>
      <c r="C8" s="136">
        <f t="shared" si="1"/>
        <v>43</v>
      </c>
      <c r="D8" s="136">
        <f t="shared" si="2"/>
        <v>32</v>
      </c>
      <c r="E8" s="123">
        <v>40</v>
      </c>
      <c r="F8" s="123">
        <v>26</v>
      </c>
      <c r="G8" s="123">
        <v>4</v>
      </c>
      <c r="H8" s="123">
        <v>3</v>
      </c>
      <c r="I8" s="123">
        <v>1</v>
      </c>
      <c r="J8" s="123">
        <v>1</v>
      </c>
      <c r="K8" s="123">
        <v>0</v>
      </c>
      <c r="L8" s="136">
        <v>19</v>
      </c>
    </row>
    <row r="9" spans="1:14" x14ac:dyDescent="0.25">
      <c r="A9" s="22" t="s">
        <v>125</v>
      </c>
      <c r="B9" s="135">
        <f t="shared" si="0"/>
        <v>123</v>
      </c>
      <c r="C9" s="136">
        <f t="shared" si="1"/>
        <v>36</v>
      </c>
      <c r="D9" s="136">
        <f t="shared" si="2"/>
        <v>85</v>
      </c>
      <c r="E9" s="123">
        <v>32</v>
      </c>
      <c r="F9" s="123">
        <v>63</v>
      </c>
      <c r="G9" s="123">
        <v>10</v>
      </c>
      <c r="H9" s="123">
        <v>4</v>
      </c>
      <c r="I9" s="123">
        <v>10</v>
      </c>
      <c r="J9" s="123">
        <v>2</v>
      </c>
      <c r="K9" s="123">
        <v>0</v>
      </c>
      <c r="L9" s="136">
        <v>2</v>
      </c>
    </row>
    <row r="10" spans="1:14" x14ac:dyDescent="0.25">
      <c r="A10" s="23" t="s">
        <v>4</v>
      </c>
      <c r="B10" s="135">
        <f t="shared" ref="B10:K10" si="3">SUM(B3:B9)</f>
        <v>1234</v>
      </c>
      <c r="C10" s="135">
        <f t="shared" si="3"/>
        <v>408</v>
      </c>
      <c r="D10" s="135">
        <f t="shared" si="3"/>
        <v>734</v>
      </c>
      <c r="E10" s="135">
        <f t="shared" si="3"/>
        <v>369</v>
      </c>
      <c r="F10" s="135">
        <f t="shared" si="3"/>
        <v>546</v>
      </c>
      <c r="G10" s="135">
        <f t="shared" si="3"/>
        <v>89</v>
      </c>
      <c r="H10" s="135">
        <f t="shared" si="3"/>
        <v>39</v>
      </c>
      <c r="I10" s="135">
        <f t="shared" si="3"/>
        <v>83</v>
      </c>
      <c r="J10" s="135">
        <f t="shared" si="3"/>
        <v>16</v>
      </c>
      <c r="K10" s="135">
        <f t="shared" si="3"/>
        <v>4</v>
      </c>
      <c r="L10" s="135">
        <f>SUM(L3:L9)</f>
        <v>88</v>
      </c>
    </row>
    <row r="12" spans="1:14" ht="77.25" customHeight="1" x14ac:dyDescent="0.25">
      <c r="A12" s="297" t="s">
        <v>126</v>
      </c>
      <c r="B12" s="38" t="s">
        <v>1</v>
      </c>
      <c r="C12" s="48" t="s">
        <v>250</v>
      </c>
      <c r="D12" s="48" t="s">
        <v>127</v>
      </c>
      <c r="E12" s="148" t="s">
        <v>550</v>
      </c>
      <c r="F12" s="48" t="s">
        <v>127</v>
      </c>
      <c r="G12" s="48" t="s">
        <v>127</v>
      </c>
      <c r="H12" s="48" t="s">
        <v>250</v>
      </c>
      <c r="I12" s="48" t="s">
        <v>250</v>
      </c>
      <c r="J12" s="48" t="s">
        <v>250</v>
      </c>
      <c r="K12" s="48" t="s">
        <v>127</v>
      </c>
      <c r="L12" s="148" t="s">
        <v>541</v>
      </c>
      <c r="M12" s="48" t="s">
        <v>2</v>
      </c>
      <c r="N12" s="14"/>
    </row>
    <row r="13" spans="1:14" x14ac:dyDescent="0.25">
      <c r="A13" s="20" t="s">
        <v>3</v>
      </c>
      <c r="B13" s="17"/>
      <c r="C13" s="17" t="s">
        <v>4</v>
      </c>
      <c r="D13" s="17" t="s">
        <v>4</v>
      </c>
      <c r="E13" s="17" t="s">
        <v>128</v>
      </c>
      <c r="F13" s="17" t="s">
        <v>6</v>
      </c>
      <c r="G13" s="17" t="s">
        <v>7</v>
      </c>
      <c r="H13" s="17" t="s">
        <v>8</v>
      </c>
      <c r="I13" s="17" t="s">
        <v>9</v>
      </c>
      <c r="J13" s="17" t="s">
        <v>251</v>
      </c>
      <c r="K13" s="17" t="s">
        <v>113</v>
      </c>
      <c r="L13" s="17" t="s">
        <v>149</v>
      </c>
      <c r="M13" s="26"/>
      <c r="N13" s="54"/>
    </row>
    <row r="14" spans="1:14" x14ac:dyDescent="0.25">
      <c r="A14" s="22" t="s">
        <v>25</v>
      </c>
      <c r="B14" s="135">
        <f>C14+D14+L14+M14</f>
        <v>105</v>
      </c>
      <c r="C14" s="136">
        <f>E14+H14+I14+J14</f>
        <v>56</v>
      </c>
      <c r="D14" s="136">
        <f>F14+G14+K14</f>
        <v>43</v>
      </c>
      <c r="E14" s="123">
        <v>50</v>
      </c>
      <c r="F14" s="123">
        <v>30</v>
      </c>
      <c r="G14" s="123">
        <v>11</v>
      </c>
      <c r="H14" s="123">
        <v>4</v>
      </c>
      <c r="I14" s="123">
        <v>2</v>
      </c>
      <c r="J14" s="123">
        <v>0</v>
      </c>
      <c r="K14" s="123">
        <v>2</v>
      </c>
      <c r="L14" s="123">
        <v>0</v>
      </c>
      <c r="M14" s="136">
        <v>6</v>
      </c>
      <c r="N14" s="14"/>
    </row>
    <row r="15" spans="1:14" x14ac:dyDescent="0.25">
      <c r="A15" s="21" t="s">
        <v>28</v>
      </c>
      <c r="B15" s="135">
        <f t="shared" ref="B15:B20" si="4">C15+D15+L15+M15</f>
        <v>238</v>
      </c>
      <c r="C15" s="136">
        <f t="shared" ref="C15:C20" si="5">E15+H15+I15+J15</f>
        <v>151</v>
      </c>
      <c r="D15" s="136">
        <f t="shared" ref="D15:D20" si="6">F15+G15+K15</f>
        <v>66</v>
      </c>
      <c r="E15" s="123">
        <v>135</v>
      </c>
      <c r="F15" s="123">
        <v>47</v>
      </c>
      <c r="G15" s="123">
        <v>14</v>
      </c>
      <c r="H15" s="123">
        <v>6</v>
      </c>
      <c r="I15" s="123">
        <v>8</v>
      </c>
      <c r="J15" s="123">
        <v>2</v>
      </c>
      <c r="K15" s="123">
        <v>5</v>
      </c>
      <c r="L15" s="123">
        <v>0</v>
      </c>
      <c r="M15" s="136">
        <v>21</v>
      </c>
      <c r="N15" s="14"/>
    </row>
    <row r="16" spans="1:14" x14ac:dyDescent="0.25">
      <c r="A16" s="21" t="s">
        <v>29</v>
      </c>
      <c r="B16" s="135">
        <f t="shared" si="4"/>
        <v>216</v>
      </c>
      <c r="C16" s="136">
        <f t="shared" si="5"/>
        <v>132</v>
      </c>
      <c r="D16" s="136">
        <f t="shared" si="6"/>
        <v>77</v>
      </c>
      <c r="E16" s="123">
        <v>114</v>
      </c>
      <c r="F16" s="123">
        <v>55</v>
      </c>
      <c r="G16" s="123">
        <v>15</v>
      </c>
      <c r="H16" s="123">
        <v>5</v>
      </c>
      <c r="I16" s="123">
        <v>11</v>
      </c>
      <c r="J16" s="123">
        <v>2</v>
      </c>
      <c r="K16" s="123">
        <v>7</v>
      </c>
      <c r="L16" s="123">
        <v>0</v>
      </c>
      <c r="M16" s="136">
        <v>7</v>
      </c>
      <c r="N16" s="14"/>
    </row>
    <row r="17" spans="1:18" x14ac:dyDescent="0.25">
      <c r="A17" s="21" t="s">
        <v>35</v>
      </c>
      <c r="B17" s="135">
        <f t="shared" si="4"/>
        <v>225</v>
      </c>
      <c r="C17" s="136">
        <f t="shared" si="5"/>
        <v>138</v>
      </c>
      <c r="D17" s="136">
        <f t="shared" si="6"/>
        <v>73</v>
      </c>
      <c r="E17" s="123">
        <v>121</v>
      </c>
      <c r="F17" s="123">
        <v>56</v>
      </c>
      <c r="G17" s="123">
        <v>15</v>
      </c>
      <c r="H17" s="123">
        <v>7</v>
      </c>
      <c r="I17" s="123">
        <v>8</v>
      </c>
      <c r="J17" s="123">
        <v>2</v>
      </c>
      <c r="K17" s="123">
        <v>2</v>
      </c>
      <c r="L17" s="123">
        <v>1</v>
      </c>
      <c r="M17" s="136">
        <v>13</v>
      </c>
      <c r="N17" s="14"/>
      <c r="O17" s="14"/>
      <c r="P17" s="14"/>
      <c r="Q17" s="14"/>
      <c r="R17" s="14"/>
    </row>
    <row r="18" spans="1:18" x14ac:dyDescent="0.25">
      <c r="A18" s="21" t="s">
        <v>36</v>
      </c>
      <c r="B18" s="135">
        <f t="shared" si="4"/>
        <v>157</v>
      </c>
      <c r="C18" s="136">
        <f t="shared" si="5"/>
        <v>79</v>
      </c>
      <c r="D18" s="136">
        <f t="shared" si="6"/>
        <v>24</v>
      </c>
      <c r="E18" s="123">
        <v>73</v>
      </c>
      <c r="F18" s="123">
        <v>20</v>
      </c>
      <c r="G18" s="123">
        <v>4</v>
      </c>
      <c r="H18" s="123">
        <v>4</v>
      </c>
      <c r="I18" s="123">
        <v>1</v>
      </c>
      <c r="J18" s="123">
        <v>1</v>
      </c>
      <c r="K18" s="123">
        <v>0</v>
      </c>
      <c r="L18" s="123">
        <v>1</v>
      </c>
      <c r="M18" s="136">
        <v>53</v>
      </c>
      <c r="N18" s="14"/>
      <c r="O18" s="14"/>
      <c r="P18" s="14"/>
      <c r="Q18" s="14"/>
      <c r="R18" s="14"/>
    </row>
    <row r="19" spans="1:18" x14ac:dyDescent="0.25">
      <c r="A19" s="21" t="s">
        <v>37</v>
      </c>
      <c r="B19" s="135">
        <f t="shared" si="4"/>
        <v>131</v>
      </c>
      <c r="C19" s="136">
        <f t="shared" si="5"/>
        <v>77</v>
      </c>
      <c r="D19" s="136">
        <f t="shared" si="6"/>
        <v>44</v>
      </c>
      <c r="E19" s="123">
        <v>64</v>
      </c>
      <c r="F19" s="123">
        <v>37</v>
      </c>
      <c r="G19" s="123">
        <v>6</v>
      </c>
      <c r="H19" s="123">
        <v>3</v>
      </c>
      <c r="I19" s="123">
        <v>9</v>
      </c>
      <c r="J19" s="123">
        <v>1</v>
      </c>
      <c r="K19" s="123">
        <v>1</v>
      </c>
      <c r="L19" s="123">
        <v>0</v>
      </c>
      <c r="M19" s="136">
        <v>10</v>
      </c>
      <c r="N19" s="14"/>
      <c r="O19" s="14"/>
      <c r="P19" s="14"/>
      <c r="Q19" s="14"/>
      <c r="R19" s="14"/>
    </row>
    <row r="20" spans="1:18" x14ac:dyDescent="0.25">
      <c r="A20" s="21" t="s">
        <v>38</v>
      </c>
      <c r="B20" s="135">
        <f t="shared" si="4"/>
        <v>145</v>
      </c>
      <c r="C20" s="136">
        <f t="shared" si="5"/>
        <v>85</v>
      </c>
      <c r="D20" s="136">
        <f t="shared" si="6"/>
        <v>50</v>
      </c>
      <c r="E20" s="123">
        <v>76</v>
      </c>
      <c r="F20" s="123">
        <v>33</v>
      </c>
      <c r="G20" s="123">
        <v>17</v>
      </c>
      <c r="H20" s="123">
        <v>2</v>
      </c>
      <c r="I20" s="123">
        <v>7</v>
      </c>
      <c r="J20" s="123">
        <v>0</v>
      </c>
      <c r="K20" s="123">
        <v>0</v>
      </c>
      <c r="L20" s="123">
        <v>0</v>
      </c>
      <c r="M20" s="136">
        <v>10</v>
      </c>
      <c r="N20" s="14"/>
      <c r="O20" s="14"/>
      <c r="P20" s="14"/>
      <c r="Q20" s="14"/>
      <c r="R20" s="14"/>
    </row>
    <row r="21" spans="1:18" x14ac:dyDescent="0.25">
      <c r="A21" s="23" t="s">
        <v>4</v>
      </c>
      <c r="B21" s="135">
        <f t="shared" ref="B21:L21" si="7">SUM(B14:B20)</f>
        <v>1217</v>
      </c>
      <c r="C21" s="135">
        <f t="shared" si="7"/>
        <v>718</v>
      </c>
      <c r="D21" s="135">
        <f t="shared" si="7"/>
        <v>377</v>
      </c>
      <c r="E21" s="135">
        <f t="shared" si="7"/>
        <v>633</v>
      </c>
      <c r="F21" s="135">
        <f t="shared" si="7"/>
        <v>278</v>
      </c>
      <c r="G21" s="135">
        <f t="shared" si="7"/>
        <v>82</v>
      </c>
      <c r="H21" s="135">
        <f t="shared" si="7"/>
        <v>31</v>
      </c>
      <c r="I21" s="135">
        <f t="shared" si="7"/>
        <v>46</v>
      </c>
      <c r="J21" s="135">
        <f t="shared" si="7"/>
        <v>8</v>
      </c>
      <c r="K21" s="135">
        <f t="shared" si="7"/>
        <v>17</v>
      </c>
      <c r="L21" s="135">
        <f t="shared" si="7"/>
        <v>2</v>
      </c>
      <c r="M21" s="135">
        <f>SUM(M14:M20)</f>
        <v>120</v>
      </c>
      <c r="N21" s="14"/>
      <c r="O21" s="14"/>
      <c r="P21" s="14"/>
      <c r="Q21" s="14"/>
      <c r="R21" s="14"/>
    </row>
    <row r="23" spans="1:18" ht="77.25" customHeight="1" x14ac:dyDescent="0.25">
      <c r="A23" s="61" t="s">
        <v>129</v>
      </c>
      <c r="B23" s="38" t="s">
        <v>1</v>
      </c>
      <c r="C23" s="48" t="s">
        <v>252</v>
      </c>
      <c r="D23" s="48" t="s">
        <v>130</v>
      </c>
      <c r="E23" s="48" t="s">
        <v>252</v>
      </c>
      <c r="F23" s="148" t="s">
        <v>551</v>
      </c>
      <c r="G23" s="48" t="s">
        <v>130</v>
      </c>
      <c r="H23" s="48" t="s">
        <v>252</v>
      </c>
      <c r="I23" s="48" t="s">
        <v>130</v>
      </c>
      <c r="J23" s="148" t="s">
        <v>541</v>
      </c>
      <c r="K23" s="48" t="s">
        <v>2</v>
      </c>
    </row>
    <row r="24" spans="1:18" x14ac:dyDescent="0.25">
      <c r="A24" s="20" t="s">
        <v>3</v>
      </c>
      <c r="B24" s="17"/>
      <c r="C24" s="17" t="s">
        <v>4</v>
      </c>
      <c r="D24" s="17" t="s">
        <v>4</v>
      </c>
      <c r="E24" s="17" t="s">
        <v>5</v>
      </c>
      <c r="F24" s="17" t="s">
        <v>6</v>
      </c>
      <c r="G24" s="17" t="s">
        <v>7</v>
      </c>
      <c r="H24" s="17" t="s">
        <v>8</v>
      </c>
      <c r="I24" s="17" t="s">
        <v>9</v>
      </c>
      <c r="J24" s="17" t="s">
        <v>149</v>
      </c>
      <c r="K24" s="17"/>
    </row>
    <row r="25" spans="1:18" x14ac:dyDescent="0.25">
      <c r="A25" s="21" t="s">
        <v>131</v>
      </c>
      <c r="B25" s="135">
        <f>C25+D25+J25+K25</f>
        <v>445</v>
      </c>
      <c r="C25" s="136">
        <f>E25+H25</f>
        <v>100</v>
      </c>
      <c r="D25" s="136">
        <f>F25+G25+I25</f>
        <v>327</v>
      </c>
      <c r="E25" s="123">
        <v>92</v>
      </c>
      <c r="F25" s="123">
        <v>240</v>
      </c>
      <c r="G25" s="123">
        <v>43</v>
      </c>
      <c r="H25" s="123">
        <v>8</v>
      </c>
      <c r="I25" s="123">
        <v>44</v>
      </c>
      <c r="J25" s="123">
        <v>0</v>
      </c>
      <c r="K25" s="136">
        <v>18</v>
      </c>
      <c r="M25" s="99"/>
    </row>
    <row r="26" spans="1:18" x14ac:dyDescent="0.25">
      <c r="A26" s="21" t="s">
        <v>132</v>
      </c>
      <c r="B26" s="135">
        <f>C26+D26+J26+K26</f>
        <v>275</v>
      </c>
      <c r="C26" s="136">
        <f>E26+H26</f>
        <v>93</v>
      </c>
      <c r="D26" s="136">
        <f>F26+G26+I26</f>
        <v>174</v>
      </c>
      <c r="E26" s="123">
        <v>81</v>
      </c>
      <c r="F26" s="123">
        <v>124</v>
      </c>
      <c r="G26" s="123">
        <v>23</v>
      </c>
      <c r="H26" s="123">
        <v>12</v>
      </c>
      <c r="I26" s="123">
        <v>27</v>
      </c>
      <c r="J26" s="123">
        <v>0</v>
      </c>
      <c r="K26" s="136">
        <v>8</v>
      </c>
    </row>
    <row r="27" spans="1:18" x14ac:dyDescent="0.25">
      <c r="A27" s="21" t="s">
        <v>133</v>
      </c>
      <c r="B27" s="135">
        <f>C27+D27+J27+K27</f>
        <v>418</v>
      </c>
      <c r="C27" s="136">
        <f>E27+H27</f>
        <v>94</v>
      </c>
      <c r="D27" s="136">
        <f>F27+G27+I27</f>
        <v>308</v>
      </c>
      <c r="E27" s="123">
        <v>90</v>
      </c>
      <c r="F27" s="123">
        <v>226</v>
      </c>
      <c r="G27" s="123">
        <v>38</v>
      </c>
      <c r="H27" s="123">
        <v>4</v>
      </c>
      <c r="I27" s="123">
        <v>44</v>
      </c>
      <c r="J27" s="123">
        <v>0</v>
      </c>
      <c r="K27" s="136">
        <v>16</v>
      </c>
    </row>
    <row r="28" spans="1:18" x14ac:dyDescent="0.25">
      <c r="A28" s="21" t="s">
        <v>134</v>
      </c>
      <c r="B28" s="135">
        <f>C28+D28+J28+K28</f>
        <v>282</v>
      </c>
      <c r="C28" s="136">
        <f>E28+H28</f>
        <v>104</v>
      </c>
      <c r="D28" s="136">
        <f>F28+G28+I28</f>
        <v>173</v>
      </c>
      <c r="E28" s="123">
        <v>88</v>
      </c>
      <c r="F28" s="123">
        <v>118</v>
      </c>
      <c r="G28" s="123">
        <v>35</v>
      </c>
      <c r="H28" s="123">
        <v>16</v>
      </c>
      <c r="I28" s="123">
        <v>20</v>
      </c>
      <c r="J28" s="123">
        <v>1</v>
      </c>
      <c r="K28" s="136">
        <v>4</v>
      </c>
    </row>
    <row r="29" spans="1:18" x14ac:dyDescent="0.25">
      <c r="A29" s="21" t="s">
        <v>135</v>
      </c>
      <c r="B29" s="135">
        <f>C29+D29+J29+K29</f>
        <v>250</v>
      </c>
      <c r="C29" s="136">
        <f>E29+H29</f>
        <v>55</v>
      </c>
      <c r="D29" s="136">
        <f>F29+G29+I29</f>
        <v>173</v>
      </c>
      <c r="E29" s="123">
        <v>46</v>
      </c>
      <c r="F29" s="123">
        <v>123</v>
      </c>
      <c r="G29" s="123">
        <v>33</v>
      </c>
      <c r="H29" s="123">
        <v>9</v>
      </c>
      <c r="I29" s="123">
        <v>17</v>
      </c>
      <c r="J29" s="123">
        <v>0</v>
      </c>
      <c r="K29" s="136">
        <v>22</v>
      </c>
    </row>
    <row r="30" spans="1:18" x14ac:dyDescent="0.25">
      <c r="A30" s="23" t="s">
        <v>4</v>
      </c>
      <c r="B30" s="135">
        <f t="shared" ref="B30:J30" si="8">SUM(B25:B29)</f>
        <v>1670</v>
      </c>
      <c r="C30" s="135">
        <f t="shared" si="8"/>
        <v>446</v>
      </c>
      <c r="D30" s="135">
        <f t="shared" si="8"/>
        <v>1155</v>
      </c>
      <c r="E30" s="135">
        <f t="shared" si="8"/>
        <v>397</v>
      </c>
      <c r="F30" s="135">
        <f t="shared" si="8"/>
        <v>831</v>
      </c>
      <c r="G30" s="135">
        <f t="shared" si="8"/>
        <v>172</v>
      </c>
      <c r="H30" s="135">
        <f t="shared" si="8"/>
        <v>49</v>
      </c>
      <c r="I30" s="135">
        <f t="shared" si="8"/>
        <v>152</v>
      </c>
      <c r="J30" s="135">
        <f t="shared" si="8"/>
        <v>1</v>
      </c>
      <c r="K30" s="135">
        <f>SUM(K25:K29)</f>
        <v>68</v>
      </c>
    </row>
    <row r="32" spans="1:18" ht="77.25" customHeight="1" x14ac:dyDescent="0.25">
      <c r="A32" s="61" t="s">
        <v>136</v>
      </c>
      <c r="B32" s="38" t="s">
        <v>1</v>
      </c>
      <c r="C32" s="48" t="s">
        <v>253</v>
      </c>
      <c r="D32" s="148" t="s">
        <v>552</v>
      </c>
      <c r="E32" s="48" t="s">
        <v>253</v>
      </c>
      <c r="F32" s="48" t="s">
        <v>253</v>
      </c>
      <c r="G32" s="148" t="s">
        <v>541</v>
      </c>
      <c r="H32" s="48" t="s">
        <v>2</v>
      </c>
    </row>
    <row r="33" spans="1:13" x14ac:dyDescent="0.25">
      <c r="A33" s="27" t="s">
        <v>3</v>
      </c>
      <c r="B33" s="17"/>
      <c r="C33" s="17" t="s">
        <v>4</v>
      </c>
      <c r="D33" s="17" t="s">
        <v>5</v>
      </c>
      <c r="E33" s="17" t="s">
        <v>6</v>
      </c>
      <c r="F33" s="17" t="s">
        <v>8</v>
      </c>
      <c r="G33" s="17" t="s">
        <v>149</v>
      </c>
      <c r="H33" s="17"/>
      <c r="I33" s="14"/>
      <c r="J33" s="54"/>
    </row>
    <row r="34" spans="1:13" x14ac:dyDescent="0.25">
      <c r="A34" s="28" t="s">
        <v>137</v>
      </c>
      <c r="B34" s="135">
        <f>C34+G34+H34</f>
        <v>445</v>
      </c>
      <c r="C34" s="136">
        <f>D34+E34+F34</f>
        <v>366</v>
      </c>
      <c r="D34" s="123">
        <v>205</v>
      </c>
      <c r="E34" s="123">
        <v>143</v>
      </c>
      <c r="F34" s="123">
        <v>18</v>
      </c>
      <c r="G34" s="123">
        <v>5</v>
      </c>
      <c r="H34" s="136">
        <v>74</v>
      </c>
      <c r="I34" s="14"/>
      <c r="J34" s="14"/>
    </row>
    <row r="35" spans="1:13" x14ac:dyDescent="0.25">
      <c r="A35" s="28" t="s">
        <v>138</v>
      </c>
      <c r="B35" s="135">
        <f>C35+G35+H35</f>
        <v>344</v>
      </c>
      <c r="C35" s="136">
        <f>D35+E35+F35</f>
        <v>278</v>
      </c>
      <c r="D35" s="123">
        <v>166</v>
      </c>
      <c r="E35" s="123">
        <v>97</v>
      </c>
      <c r="F35" s="123">
        <v>15</v>
      </c>
      <c r="G35" s="123">
        <v>0</v>
      </c>
      <c r="H35" s="136">
        <v>66</v>
      </c>
      <c r="I35" s="14"/>
      <c r="J35" s="14"/>
    </row>
    <row r="36" spans="1:13" x14ac:dyDescent="0.25">
      <c r="A36" s="29" t="s">
        <v>4</v>
      </c>
      <c r="B36" s="135">
        <f t="shared" ref="B36:G36" si="9">SUM(B34:B35)</f>
        <v>789</v>
      </c>
      <c r="C36" s="135">
        <f t="shared" si="9"/>
        <v>644</v>
      </c>
      <c r="D36" s="135">
        <f t="shared" si="9"/>
        <v>371</v>
      </c>
      <c r="E36" s="135">
        <f t="shared" si="9"/>
        <v>240</v>
      </c>
      <c r="F36" s="135">
        <f t="shared" si="9"/>
        <v>33</v>
      </c>
      <c r="G36" s="135">
        <f t="shared" si="9"/>
        <v>5</v>
      </c>
      <c r="H36" s="135">
        <f>SUM(H34:H35)</f>
        <v>140</v>
      </c>
      <c r="I36" s="14"/>
      <c r="J36" s="14"/>
    </row>
    <row r="37" spans="1:13" s="99" customFormat="1" x14ac:dyDescent="0.25">
      <c r="A37" s="176"/>
      <c r="B37" s="173"/>
      <c r="C37" s="173"/>
      <c r="D37" s="173"/>
      <c r="E37" s="173"/>
      <c r="F37" s="173"/>
      <c r="G37" s="173"/>
      <c r="H37" s="56"/>
      <c r="I37" s="54"/>
      <c r="J37" s="54"/>
    </row>
    <row r="38" spans="1:13" ht="77.25" customHeight="1" x14ac:dyDescent="0.25">
      <c r="A38" s="18" t="s">
        <v>139</v>
      </c>
      <c r="B38" s="19" t="s">
        <v>1</v>
      </c>
      <c r="C38" s="15" t="s">
        <v>254</v>
      </c>
      <c r="D38" s="15" t="s">
        <v>140</v>
      </c>
      <c r="E38" s="15" t="s">
        <v>254</v>
      </c>
      <c r="F38" s="148" t="s">
        <v>553</v>
      </c>
      <c r="G38" s="15" t="s">
        <v>140</v>
      </c>
      <c r="H38" s="15" t="s">
        <v>140</v>
      </c>
      <c r="I38" s="15" t="s">
        <v>140</v>
      </c>
      <c r="J38" s="148" t="s">
        <v>541</v>
      </c>
      <c r="K38" s="15" t="s">
        <v>2</v>
      </c>
    </row>
    <row r="39" spans="1:13" x14ac:dyDescent="0.25">
      <c r="A39" s="20" t="s">
        <v>3</v>
      </c>
      <c r="B39" s="17"/>
      <c r="C39" s="17" t="s">
        <v>4</v>
      </c>
      <c r="D39" s="17" t="s">
        <v>4</v>
      </c>
      <c r="E39" s="17" t="s">
        <v>5</v>
      </c>
      <c r="F39" s="17" t="s">
        <v>6</v>
      </c>
      <c r="G39" s="17" t="s">
        <v>7</v>
      </c>
      <c r="H39" s="17" t="s">
        <v>9</v>
      </c>
      <c r="I39" s="17" t="s">
        <v>113</v>
      </c>
      <c r="J39" s="17" t="s">
        <v>149</v>
      </c>
      <c r="K39" s="17"/>
    </row>
    <row r="40" spans="1:13" x14ac:dyDescent="0.25">
      <c r="A40" s="21" t="s">
        <v>141</v>
      </c>
      <c r="B40" s="135">
        <f t="shared" ref="B40:B46" si="10">C40+D40+J40+K40</f>
        <v>190</v>
      </c>
      <c r="C40" s="136">
        <f t="shared" ref="C40:C46" si="11">E40</f>
        <v>42</v>
      </c>
      <c r="D40" s="136">
        <f t="shared" ref="D40:D46" si="12">F40+G40+H40+I40</f>
        <v>136</v>
      </c>
      <c r="E40" s="195">
        <v>42</v>
      </c>
      <c r="F40" s="195">
        <v>83</v>
      </c>
      <c r="G40" s="195">
        <v>41</v>
      </c>
      <c r="H40" s="195">
        <v>12</v>
      </c>
      <c r="I40" s="195">
        <v>0</v>
      </c>
      <c r="J40" s="195">
        <v>0</v>
      </c>
      <c r="K40" s="136">
        <v>12</v>
      </c>
    </row>
    <row r="41" spans="1:13" x14ac:dyDescent="0.25">
      <c r="A41" s="21" t="s">
        <v>142</v>
      </c>
      <c r="B41" s="135">
        <f t="shared" si="10"/>
        <v>45</v>
      </c>
      <c r="C41" s="136">
        <f t="shared" si="11"/>
        <v>6</v>
      </c>
      <c r="D41" s="136">
        <f t="shared" si="12"/>
        <v>37</v>
      </c>
      <c r="E41" s="195">
        <v>6</v>
      </c>
      <c r="F41" s="195">
        <v>23</v>
      </c>
      <c r="G41" s="195">
        <v>9</v>
      </c>
      <c r="H41" s="195">
        <v>5</v>
      </c>
      <c r="I41" s="195">
        <v>0</v>
      </c>
      <c r="J41" s="195">
        <v>0</v>
      </c>
      <c r="K41" s="136">
        <v>2</v>
      </c>
      <c r="M41" s="99"/>
    </row>
    <row r="42" spans="1:13" s="184" customFormat="1" x14ac:dyDescent="0.25">
      <c r="A42" s="21" t="s">
        <v>111</v>
      </c>
      <c r="B42" s="135">
        <f t="shared" si="10"/>
        <v>50</v>
      </c>
      <c r="C42" s="136">
        <f t="shared" si="11"/>
        <v>4</v>
      </c>
      <c r="D42" s="136">
        <f t="shared" si="12"/>
        <v>42</v>
      </c>
      <c r="E42" s="206">
        <v>4</v>
      </c>
      <c r="F42" s="204">
        <v>33</v>
      </c>
      <c r="G42" s="206">
        <v>6</v>
      </c>
      <c r="H42" s="206">
        <v>3</v>
      </c>
      <c r="I42" s="204">
        <v>0</v>
      </c>
      <c r="J42" s="206">
        <v>0</v>
      </c>
      <c r="K42" s="136">
        <v>4</v>
      </c>
    </row>
    <row r="43" spans="1:13" x14ac:dyDescent="0.25">
      <c r="A43" s="21" t="s">
        <v>143</v>
      </c>
      <c r="B43" s="135">
        <f t="shared" si="10"/>
        <v>93</v>
      </c>
      <c r="C43" s="136">
        <f t="shared" si="11"/>
        <v>23</v>
      </c>
      <c r="D43" s="136">
        <f t="shared" si="12"/>
        <v>69</v>
      </c>
      <c r="E43" s="195">
        <v>23</v>
      </c>
      <c r="F43" s="195">
        <v>50</v>
      </c>
      <c r="G43" s="195">
        <v>8</v>
      </c>
      <c r="H43" s="195">
        <v>9</v>
      </c>
      <c r="I43" s="195">
        <v>2</v>
      </c>
      <c r="J43" s="195">
        <v>0</v>
      </c>
      <c r="K43" s="136">
        <v>1</v>
      </c>
    </row>
    <row r="44" spans="1:13" x14ac:dyDescent="0.25">
      <c r="A44" s="21" t="s">
        <v>144</v>
      </c>
      <c r="B44" s="135">
        <f t="shared" si="10"/>
        <v>243</v>
      </c>
      <c r="C44" s="136">
        <f t="shared" si="11"/>
        <v>48</v>
      </c>
      <c r="D44" s="136">
        <f t="shared" si="12"/>
        <v>178</v>
      </c>
      <c r="E44" s="195">
        <v>48</v>
      </c>
      <c r="F44" s="195">
        <v>126</v>
      </c>
      <c r="G44" s="195">
        <v>36</v>
      </c>
      <c r="H44" s="195">
        <v>13</v>
      </c>
      <c r="I44" s="195">
        <v>3</v>
      </c>
      <c r="J44" s="195">
        <v>0</v>
      </c>
      <c r="K44" s="136">
        <v>17</v>
      </c>
    </row>
    <row r="45" spans="1:13" x14ac:dyDescent="0.25">
      <c r="A45" s="21" t="s">
        <v>145</v>
      </c>
      <c r="B45" s="135">
        <f t="shared" si="10"/>
        <v>428</v>
      </c>
      <c r="C45" s="136">
        <f t="shared" si="11"/>
        <v>80</v>
      </c>
      <c r="D45" s="136">
        <f t="shared" si="12"/>
        <v>321</v>
      </c>
      <c r="E45" s="195">
        <v>80</v>
      </c>
      <c r="F45" s="195">
        <v>238</v>
      </c>
      <c r="G45" s="195">
        <v>53</v>
      </c>
      <c r="H45" s="195">
        <v>29</v>
      </c>
      <c r="I45" s="195">
        <v>1</v>
      </c>
      <c r="J45" s="195">
        <v>1</v>
      </c>
      <c r="K45" s="136">
        <v>26</v>
      </c>
    </row>
    <row r="46" spans="1:13" x14ac:dyDescent="0.25">
      <c r="A46" s="22" t="s">
        <v>146</v>
      </c>
      <c r="B46" s="135">
        <f t="shared" si="10"/>
        <v>307</v>
      </c>
      <c r="C46" s="136">
        <f t="shared" si="11"/>
        <v>66</v>
      </c>
      <c r="D46" s="136">
        <f t="shared" si="12"/>
        <v>214</v>
      </c>
      <c r="E46" s="195">
        <v>66</v>
      </c>
      <c r="F46" s="195">
        <v>165</v>
      </c>
      <c r="G46" s="195">
        <v>39</v>
      </c>
      <c r="H46" s="195">
        <v>10</v>
      </c>
      <c r="I46" s="195">
        <v>0</v>
      </c>
      <c r="J46" s="195">
        <v>0</v>
      </c>
      <c r="K46" s="136">
        <v>27</v>
      </c>
    </row>
    <row r="47" spans="1:13" x14ac:dyDescent="0.25">
      <c r="A47" s="30" t="s">
        <v>4</v>
      </c>
      <c r="B47" s="135">
        <f t="shared" ref="B47:K47" si="13">SUM(B40:B46)</f>
        <v>1356</v>
      </c>
      <c r="C47" s="135">
        <f t="shared" si="13"/>
        <v>269</v>
      </c>
      <c r="D47" s="135">
        <f t="shared" si="13"/>
        <v>997</v>
      </c>
      <c r="E47" s="135">
        <f t="shared" si="13"/>
        <v>269</v>
      </c>
      <c r="F47" s="135">
        <f t="shared" si="13"/>
        <v>718</v>
      </c>
      <c r="G47" s="135">
        <f t="shared" si="13"/>
        <v>192</v>
      </c>
      <c r="H47" s="135">
        <f t="shared" si="13"/>
        <v>81</v>
      </c>
      <c r="I47" s="135">
        <f t="shared" si="13"/>
        <v>6</v>
      </c>
      <c r="J47" s="135">
        <f t="shared" si="13"/>
        <v>1</v>
      </c>
      <c r="K47" s="135">
        <f t="shared" si="13"/>
        <v>89</v>
      </c>
      <c r="L47" s="16"/>
    </row>
    <row r="49" spans="1:15" ht="77.25" customHeight="1" x14ac:dyDescent="0.25">
      <c r="A49" s="18" t="s">
        <v>147</v>
      </c>
      <c r="B49" s="19" t="s">
        <v>1</v>
      </c>
      <c r="C49" s="15" t="s">
        <v>148</v>
      </c>
      <c r="D49" s="148" t="s">
        <v>554</v>
      </c>
      <c r="E49" s="15" t="s">
        <v>148</v>
      </c>
      <c r="F49" s="15" t="s">
        <v>148</v>
      </c>
      <c r="G49" s="15" t="s">
        <v>148</v>
      </c>
      <c r="H49" s="148" t="s">
        <v>541</v>
      </c>
      <c r="I49" s="15" t="s">
        <v>2</v>
      </c>
      <c r="J49" s="14"/>
      <c r="K49" s="14"/>
      <c r="L49" s="14"/>
      <c r="M49" s="14"/>
    </row>
    <row r="50" spans="1:15" x14ac:dyDescent="0.25">
      <c r="A50" s="20" t="s">
        <v>3</v>
      </c>
      <c r="B50" s="17"/>
      <c r="C50" s="17" t="s">
        <v>4</v>
      </c>
      <c r="D50" s="17" t="s">
        <v>6</v>
      </c>
      <c r="E50" s="17" t="s">
        <v>7</v>
      </c>
      <c r="F50" s="17" t="s">
        <v>9</v>
      </c>
      <c r="G50" s="17" t="s">
        <v>113</v>
      </c>
      <c r="H50" s="17" t="s">
        <v>149</v>
      </c>
      <c r="I50" s="17"/>
      <c r="J50" s="14"/>
      <c r="K50" s="14"/>
    </row>
    <row r="51" spans="1:15" x14ac:dyDescent="0.25">
      <c r="A51" s="21" t="s">
        <v>150</v>
      </c>
      <c r="B51" s="135">
        <f t="shared" ref="B51:B56" si="14">C51+H51+I51</f>
        <v>260</v>
      </c>
      <c r="C51" s="136">
        <f t="shared" ref="C51:C56" si="15">D51+E51+F51+G51</f>
        <v>216</v>
      </c>
      <c r="D51" s="136">
        <v>137</v>
      </c>
      <c r="E51" s="136">
        <v>41</v>
      </c>
      <c r="F51" s="136">
        <v>33</v>
      </c>
      <c r="G51" s="136">
        <v>5</v>
      </c>
      <c r="H51" s="136">
        <v>0</v>
      </c>
      <c r="I51" s="136">
        <v>44</v>
      </c>
      <c r="J51" s="14"/>
      <c r="K51" s="14"/>
    </row>
    <row r="52" spans="1:15" x14ac:dyDescent="0.25">
      <c r="A52" s="21" t="s">
        <v>151</v>
      </c>
      <c r="B52" s="135">
        <f t="shared" si="14"/>
        <v>196</v>
      </c>
      <c r="C52" s="136">
        <f t="shared" si="15"/>
        <v>156</v>
      </c>
      <c r="D52" s="136">
        <v>100</v>
      </c>
      <c r="E52" s="136">
        <v>36</v>
      </c>
      <c r="F52" s="136">
        <v>16</v>
      </c>
      <c r="G52" s="136">
        <v>4</v>
      </c>
      <c r="H52" s="136">
        <v>0</v>
      </c>
      <c r="I52" s="136">
        <v>40</v>
      </c>
      <c r="J52" s="14"/>
      <c r="K52" s="54"/>
    </row>
    <row r="53" spans="1:15" x14ac:dyDescent="0.25">
      <c r="A53" s="21" t="s">
        <v>152</v>
      </c>
      <c r="B53" s="135">
        <f t="shared" si="14"/>
        <v>192</v>
      </c>
      <c r="C53" s="136">
        <f t="shared" si="15"/>
        <v>161</v>
      </c>
      <c r="D53" s="136">
        <v>107</v>
      </c>
      <c r="E53" s="136">
        <v>38</v>
      </c>
      <c r="F53" s="136">
        <v>14</v>
      </c>
      <c r="G53" s="136">
        <v>2</v>
      </c>
      <c r="H53" s="136">
        <v>0</v>
      </c>
      <c r="I53" s="136">
        <v>31</v>
      </c>
      <c r="J53" s="14"/>
      <c r="K53" s="14"/>
    </row>
    <row r="54" spans="1:15" x14ac:dyDescent="0.25">
      <c r="A54" s="21" t="s">
        <v>153</v>
      </c>
      <c r="B54" s="135">
        <f t="shared" si="14"/>
        <v>167</v>
      </c>
      <c r="C54" s="136">
        <f t="shared" si="15"/>
        <v>136</v>
      </c>
      <c r="D54" s="136">
        <v>92</v>
      </c>
      <c r="E54" s="136">
        <v>36</v>
      </c>
      <c r="F54" s="136">
        <v>8</v>
      </c>
      <c r="G54" s="136">
        <v>0</v>
      </c>
      <c r="H54" s="136">
        <v>1</v>
      </c>
      <c r="I54" s="136">
        <v>30</v>
      </c>
      <c r="J54" s="14"/>
      <c r="K54" s="14"/>
    </row>
    <row r="55" spans="1:15" x14ac:dyDescent="0.25">
      <c r="A55" s="21" t="s">
        <v>154</v>
      </c>
      <c r="B55" s="135">
        <f t="shared" si="14"/>
        <v>136</v>
      </c>
      <c r="C55" s="136">
        <f t="shared" si="15"/>
        <v>108</v>
      </c>
      <c r="D55" s="136">
        <v>68</v>
      </c>
      <c r="E55" s="136">
        <v>33</v>
      </c>
      <c r="F55" s="136">
        <v>7</v>
      </c>
      <c r="G55" s="136">
        <v>0</v>
      </c>
      <c r="H55" s="137">
        <v>1</v>
      </c>
      <c r="I55" s="136">
        <v>27</v>
      </c>
      <c r="J55" s="14"/>
      <c r="K55" s="14"/>
    </row>
    <row r="56" spans="1:15" x14ac:dyDescent="0.25">
      <c r="A56" s="21" t="s">
        <v>60</v>
      </c>
      <c r="B56" s="135">
        <f t="shared" si="14"/>
        <v>255</v>
      </c>
      <c r="C56" s="136">
        <f t="shared" si="15"/>
        <v>185</v>
      </c>
      <c r="D56" s="136">
        <v>125</v>
      </c>
      <c r="E56" s="136">
        <v>34</v>
      </c>
      <c r="F56" s="136">
        <v>20</v>
      </c>
      <c r="G56" s="136">
        <v>6</v>
      </c>
      <c r="H56" s="137">
        <v>1</v>
      </c>
      <c r="I56" s="136">
        <v>69</v>
      </c>
      <c r="J56" s="14"/>
      <c r="K56" s="14"/>
    </row>
    <row r="57" spans="1:15" x14ac:dyDescent="0.25">
      <c r="A57" s="23" t="s">
        <v>4</v>
      </c>
      <c r="B57" s="135">
        <f t="shared" ref="B57:I57" si="16">SUM(B51:B56)</f>
        <v>1206</v>
      </c>
      <c r="C57" s="135">
        <f t="shared" si="16"/>
        <v>962</v>
      </c>
      <c r="D57" s="135">
        <f t="shared" si="16"/>
        <v>629</v>
      </c>
      <c r="E57" s="135">
        <f t="shared" si="16"/>
        <v>218</v>
      </c>
      <c r="F57" s="135">
        <f t="shared" si="16"/>
        <v>98</v>
      </c>
      <c r="G57" s="135">
        <f t="shared" si="16"/>
        <v>17</v>
      </c>
      <c r="H57" s="138">
        <f t="shared" si="16"/>
        <v>3</v>
      </c>
      <c r="I57" s="135">
        <f t="shared" si="16"/>
        <v>241</v>
      </c>
      <c r="J57" s="14"/>
      <c r="K57" s="14"/>
    </row>
    <row r="59" spans="1:15" ht="77.25" customHeight="1" x14ac:dyDescent="0.25">
      <c r="A59" s="18" t="s">
        <v>155</v>
      </c>
      <c r="B59" s="19" t="s">
        <v>1</v>
      </c>
      <c r="C59" s="15" t="s">
        <v>255</v>
      </c>
      <c r="D59" s="15" t="s">
        <v>256</v>
      </c>
      <c r="E59" s="15" t="s">
        <v>255</v>
      </c>
      <c r="F59" s="148" t="s">
        <v>555</v>
      </c>
      <c r="G59" s="15" t="s">
        <v>256</v>
      </c>
      <c r="H59" s="15" t="s">
        <v>255</v>
      </c>
      <c r="I59" s="15" t="s">
        <v>255</v>
      </c>
      <c r="J59" s="15" t="s">
        <v>255</v>
      </c>
      <c r="K59" s="15" t="s">
        <v>256</v>
      </c>
      <c r="L59" s="148" t="s">
        <v>541</v>
      </c>
      <c r="M59" s="15" t="s">
        <v>2</v>
      </c>
    </row>
    <row r="60" spans="1:15" x14ac:dyDescent="0.25">
      <c r="A60" s="20" t="s">
        <v>3</v>
      </c>
      <c r="B60" s="17"/>
      <c r="C60" s="17" t="s">
        <v>4</v>
      </c>
      <c r="D60" s="17" t="s">
        <v>4</v>
      </c>
      <c r="E60" s="17" t="s">
        <v>5</v>
      </c>
      <c r="F60" s="17" t="s">
        <v>6</v>
      </c>
      <c r="G60" s="17" t="s">
        <v>7</v>
      </c>
      <c r="H60" s="17" t="s">
        <v>8</v>
      </c>
      <c r="I60" s="17" t="s">
        <v>9</v>
      </c>
      <c r="J60" s="17" t="s">
        <v>251</v>
      </c>
      <c r="K60" s="17" t="s">
        <v>113</v>
      </c>
      <c r="L60" s="17" t="s">
        <v>149</v>
      </c>
      <c r="M60" s="17"/>
    </row>
    <row r="61" spans="1:15" x14ac:dyDescent="0.25">
      <c r="A61" s="21" t="s">
        <v>156</v>
      </c>
      <c r="B61" s="135">
        <f>C61+D61+L61+M61</f>
        <v>60</v>
      </c>
      <c r="C61" s="136">
        <f t="shared" ref="C61:C66" si="17">E61+H61+I61+J61</f>
        <v>12</v>
      </c>
      <c r="D61" s="136">
        <f t="shared" ref="D61:D66" si="18">F61+G61+K61</f>
        <v>44</v>
      </c>
      <c r="E61" s="123">
        <v>7</v>
      </c>
      <c r="F61" s="123">
        <v>36</v>
      </c>
      <c r="G61" s="123">
        <v>7</v>
      </c>
      <c r="H61" s="123">
        <v>1</v>
      </c>
      <c r="I61" s="123">
        <v>4</v>
      </c>
      <c r="J61" s="123">
        <v>0</v>
      </c>
      <c r="K61" s="123">
        <v>1</v>
      </c>
      <c r="L61" s="123">
        <v>0</v>
      </c>
      <c r="M61" s="136">
        <v>4</v>
      </c>
    </row>
    <row r="62" spans="1:15" x14ac:dyDescent="0.25">
      <c r="A62" s="21" t="s">
        <v>157</v>
      </c>
      <c r="B62" s="135">
        <f t="shared" ref="B62:B66" si="19">C62+D62+L62+M62</f>
        <v>215</v>
      </c>
      <c r="C62" s="136">
        <f t="shared" si="17"/>
        <v>51</v>
      </c>
      <c r="D62" s="136">
        <f t="shared" si="18"/>
        <v>149</v>
      </c>
      <c r="E62" s="123">
        <v>46</v>
      </c>
      <c r="F62" s="123">
        <v>119</v>
      </c>
      <c r="G62" s="123">
        <v>28</v>
      </c>
      <c r="H62" s="123">
        <v>2</v>
      </c>
      <c r="I62" s="123">
        <v>2</v>
      </c>
      <c r="J62" s="123">
        <v>1</v>
      </c>
      <c r="K62" s="123">
        <v>2</v>
      </c>
      <c r="L62" s="123">
        <v>0</v>
      </c>
      <c r="M62" s="136">
        <v>15</v>
      </c>
      <c r="O62" s="99"/>
    </row>
    <row r="63" spans="1:15" x14ac:dyDescent="0.25">
      <c r="A63" s="21" t="s">
        <v>158</v>
      </c>
      <c r="B63" s="135">
        <f t="shared" si="19"/>
        <v>201</v>
      </c>
      <c r="C63" s="136">
        <f t="shared" si="17"/>
        <v>53</v>
      </c>
      <c r="D63" s="136">
        <f t="shared" si="18"/>
        <v>134</v>
      </c>
      <c r="E63" s="123">
        <v>44</v>
      </c>
      <c r="F63" s="123">
        <v>104</v>
      </c>
      <c r="G63" s="123">
        <v>29</v>
      </c>
      <c r="H63" s="123">
        <v>3</v>
      </c>
      <c r="I63" s="123">
        <v>5</v>
      </c>
      <c r="J63" s="123">
        <v>1</v>
      </c>
      <c r="K63" s="123">
        <v>1</v>
      </c>
      <c r="L63" s="123">
        <v>0</v>
      </c>
      <c r="M63" s="136">
        <v>14</v>
      </c>
    </row>
    <row r="64" spans="1:15" x14ac:dyDescent="0.25">
      <c r="A64" s="21" t="s">
        <v>159</v>
      </c>
      <c r="B64" s="135">
        <f t="shared" si="19"/>
        <v>219</v>
      </c>
      <c r="C64" s="136">
        <f t="shared" si="17"/>
        <v>84</v>
      </c>
      <c r="D64" s="136">
        <f t="shared" si="18"/>
        <v>120</v>
      </c>
      <c r="E64" s="123">
        <v>76</v>
      </c>
      <c r="F64" s="123">
        <v>89</v>
      </c>
      <c r="G64" s="123">
        <v>30</v>
      </c>
      <c r="H64" s="123">
        <v>2</v>
      </c>
      <c r="I64" s="123">
        <v>5</v>
      </c>
      <c r="J64" s="123">
        <v>1</v>
      </c>
      <c r="K64" s="123">
        <v>1</v>
      </c>
      <c r="L64" s="123">
        <v>0</v>
      </c>
      <c r="M64" s="136">
        <v>15</v>
      </c>
    </row>
    <row r="65" spans="1:13" x14ac:dyDescent="0.25">
      <c r="A65" s="21" t="s">
        <v>160</v>
      </c>
      <c r="B65" s="135">
        <f t="shared" si="19"/>
        <v>175</v>
      </c>
      <c r="C65" s="136">
        <f t="shared" si="17"/>
        <v>44</v>
      </c>
      <c r="D65" s="136">
        <f t="shared" si="18"/>
        <v>124</v>
      </c>
      <c r="E65" s="123">
        <v>39</v>
      </c>
      <c r="F65" s="123">
        <v>94</v>
      </c>
      <c r="G65" s="123">
        <v>28</v>
      </c>
      <c r="H65" s="123">
        <v>1</v>
      </c>
      <c r="I65" s="123">
        <v>3</v>
      </c>
      <c r="J65" s="123">
        <v>1</v>
      </c>
      <c r="K65" s="123">
        <v>2</v>
      </c>
      <c r="L65" s="123">
        <v>0</v>
      </c>
      <c r="M65" s="136">
        <v>7</v>
      </c>
    </row>
    <row r="66" spans="1:13" x14ac:dyDescent="0.25">
      <c r="A66" s="22" t="s">
        <v>161</v>
      </c>
      <c r="B66" s="135">
        <f t="shared" si="19"/>
        <v>169</v>
      </c>
      <c r="C66" s="136">
        <f t="shared" si="17"/>
        <v>57</v>
      </c>
      <c r="D66" s="136">
        <f t="shared" si="18"/>
        <v>110</v>
      </c>
      <c r="E66" s="123">
        <v>47</v>
      </c>
      <c r="F66" s="123">
        <v>87</v>
      </c>
      <c r="G66" s="123">
        <v>20</v>
      </c>
      <c r="H66" s="123">
        <v>3</v>
      </c>
      <c r="I66" s="123">
        <v>5</v>
      </c>
      <c r="J66" s="123">
        <v>2</v>
      </c>
      <c r="K66" s="123">
        <v>3</v>
      </c>
      <c r="L66" s="123">
        <v>0</v>
      </c>
      <c r="M66" s="136">
        <v>2</v>
      </c>
    </row>
    <row r="67" spans="1:13" x14ac:dyDescent="0.25">
      <c r="A67" s="23" t="s">
        <v>4</v>
      </c>
      <c r="B67" s="135">
        <f t="shared" ref="B67:L67" si="20">SUM(B61:B66)</f>
        <v>1039</v>
      </c>
      <c r="C67" s="135">
        <f t="shared" si="20"/>
        <v>301</v>
      </c>
      <c r="D67" s="135">
        <f t="shared" si="20"/>
        <v>681</v>
      </c>
      <c r="E67" s="135">
        <f t="shared" si="20"/>
        <v>259</v>
      </c>
      <c r="F67" s="135">
        <f t="shared" si="20"/>
        <v>529</v>
      </c>
      <c r="G67" s="135">
        <f t="shared" si="20"/>
        <v>142</v>
      </c>
      <c r="H67" s="135">
        <f t="shared" si="20"/>
        <v>12</v>
      </c>
      <c r="I67" s="135">
        <f t="shared" si="20"/>
        <v>24</v>
      </c>
      <c r="J67" s="135">
        <f t="shared" si="20"/>
        <v>6</v>
      </c>
      <c r="K67" s="135">
        <f t="shared" si="20"/>
        <v>10</v>
      </c>
      <c r="L67" s="135">
        <f t="shared" si="20"/>
        <v>0</v>
      </c>
      <c r="M67" s="135">
        <f>SUM(M61:M66)</f>
        <v>57</v>
      </c>
    </row>
    <row r="69" spans="1:13" ht="84" customHeight="1" x14ac:dyDescent="0.25">
      <c r="A69" s="18" t="s">
        <v>162</v>
      </c>
      <c r="B69" s="19" t="s">
        <v>1</v>
      </c>
      <c r="C69" s="15" t="s">
        <v>163</v>
      </c>
      <c r="D69" s="148" t="s">
        <v>556</v>
      </c>
      <c r="E69" s="15" t="s">
        <v>163</v>
      </c>
      <c r="F69" s="148" t="s">
        <v>541</v>
      </c>
      <c r="G69" s="15" t="s">
        <v>2</v>
      </c>
      <c r="H69" s="14"/>
      <c r="I69" s="14"/>
      <c r="J69" s="14"/>
    </row>
    <row r="70" spans="1:13" x14ac:dyDescent="0.25">
      <c r="A70" s="20" t="s">
        <v>3</v>
      </c>
      <c r="B70" s="25"/>
      <c r="C70" s="25" t="s">
        <v>4</v>
      </c>
      <c r="D70" s="25" t="s">
        <v>6</v>
      </c>
      <c r="E70" s="25" t="s">
        <v>7</v>
      </c>
      <c r="F70" s="276" t="s">
        <v>149</v>
      </c>
      <c r="G70" s="25"/>
      <c r="H70" s="14"/>
      <c r="I70" s="14"/>
      <c r="J70" s="14"/>
    </row>
    <row r="71" spans="1:13" x14ac:dyDescent="0.25">
      <c r="A71" s="28" t="s">
        <v>164</v>
      </c>
      <c r="B71" s="135">
        <f>C71+F71+G71</f>
        <v>146</v>
      </c>
      <c r="C71" s="136">
        <f>D71+E71</f>
        <v>121</v>
      </c>
      <c r="D71" s="123">
        <v>100</v>
      </c>
      <c r="E71" s="123">
        <v>21</v>
      </c>
      <c r="F71" s="123">
        <v>4</v>
      </c>
      <c r="G71" s="136">
        <v>21</v>
      </c>
      <c r="H71" s="14"/>
      <c r="I71" s="14"/>
      <c r="J71" s="14"/>
    </row>
    <row r="72" spans="1:13" x14ac:dyDescent="0.25">
      <c r="A72" s="28" t="s">
        <v>165</v>
      </c>
      <c r="B72" s="135">
        <f t="shared" ref="B72:B75" si="21">C72+F72+G72</f>
        <v>152</v>
      </c>
      <c r="C72" s="136">
        <f>D72+E72</f>
        <v>134</v>
      </c>
      <c r="D72" s="123">
        <v>115</v>
      </c>
      <c r="E72" s="123">
        <v>19</v>
      </c>
      <c r="F72" s="123">
        <v>1</v>
      </c>
      <c r="G72" s="136">
        <v>17</v>
      </c>
      <c r="H72" s="14"/>
      <c r="I72" s="14"/>
      <c r="J72" s="54"/>
    </row>
    <row r="73" spans="1:13" x14ac:dyDescent="0.25">
      <c r="A73" s="28" t="s">
        <v>166</v>
      </c>
      <c r="B73" s="135">
        <f t="shared" si="21"/>
        <v>173</v>
      </c>
      <c r="C73" s="136">
        <f>D73+E73</f>
        <v>137</v>
      </c>
      <c r="D73" s="123">
        <v>111</v>
      </c>
      <c r="E73" s="123">
        <v>26</v>
      </c>
      <c r="F73" s="123">
        <v>1</v>
      </c>
      <c r="G73" s="136">
        <v>35</v>
      </c>
      <c r="H73" s="14"/>
      <c r="I73" s="14"/>
      <c r="J73" s="14"/>
    </row>
    <row r="74" spans="1:13" x14ac:dyDescent="0.25">
      <c r="A74" s="28" t="s">
        <v>167</v>
      </c>
      <c r="B74" s="135">
        <f t="shared" si="21"/>
        <v>118</v>
      </c>
      <c r="C74" s="136">
        <f>D74+E74</f>
        <v>102</v>
      </c>
      <c r="D74" s="123">
        <v>88</v>
      </c>
      <c r="E74" s="123">
        <v>14</v>
      </c>
      <c r="F74" s="123">
        <v>0</v>
      </c>
      <c r="G74" s="136">
        <v>16</v>
      </c>
      <c r="H74" s="14"/>
      <c r="I74" s="14"/>
      <c r="J74" s="14"/>
    </row>
    <row r="75" spans="1:13" x14ac:dyDescent="0.25">
      <c r="A75" s="28" t="s">
        <v>168</v>
      </c>
      <c r="B75" s="135">
        <f t="shared" si="21"/>
        <v>93</v>
      </c>
      <c r="C75" s="136">
        <f>D75+E75</f>
        <v>83</v>
      </c>
      <c r="D75" s="123">
        <v>64</v>
      </c>
      <c r="E75" s="123">
        <v>19</v>
      </c>
      <c r="F75" s="123">
        <v>0</v>
      </c>
      <c r="G75" s="136">
        <v>10</v>
      </c>
      <c r="H75" s="14"/>
      <c r="I75" s="14"/>
      <c r="J75" s="14"/>
    </row>
    <row r="76" spans="1:13" x14ac:dyDescent="0.25">
      <c r="A76" s="31" t="s">
        <v>4</v>
      </c>
      <c r="B76" s="135">
        <f t="shared" ref="B76:G76" si="22">SUM(B71:B75)</f>
        <v>682</v>
      </c>
      <c r="C76" s="135">
        <f t="shared" si="22"/>
        <v>577</v>
      </c>
      <c r="D76" s="135">
        <f t="shared" si="22"/>
        <v>478</v>
      </c>
      <c r="E76" s="135">
        <f t="shared" si="22"/>
        <v>99</v>
      </c>
      <c r="F76" s="138">
        <f t="shared" si="22"/>
        <v>6</v>
      </c>
      <c r="G76" s="135">
        <f t="shared" si="22"/>
        <v>99</v>
      </c>
      <c r="H76" s="14"/>
      <c r="I76" s="14"/>
      <c r="J76" s="14"/>
    </row>
    <row r="77" spans="1:13" x14ac:dyDescent="0.25">
      <c r="A77" s="177"/>
      <c r="B77" s="173"/>
      <c r="C77" s="173"/>
      <c r="D77" s="173"/>
      <c r="E77" s="173"/>
      <c r="F77" s="173"/>
      <c r="G77" s="56"/>
      <c r="H77" s="54"/>
      <c r="I77" s="46"/>
      <c r="J77" s="46"/>
    </row>
    <row r="78" spans="1:13" ht="77.25" customHeight="1" x14ac:dyDescent="0.25">
      <c r="A78" s="18" t="s">
        <v>169</v>
      </c>
      <c r="B78" s="19" t="s">
        <v>1</v>
      </c>
      <c r="C78" s="15" t="s">
        <v>170</v>
      </c>
      <c r="D78" s="148" t="s">
        <v>557</v>
      </c>
      <c r="E78" s="15" t="s">
        <v>170</v>
      </c>
      <c r="F78" s="148" t="s">
        <v>541</v>
      </c>
      <c r="G78" s="15" t="s">
        <v>2</v>
      </c>
      <c r="H78" s="14"/>
      <c r="I78" s="14"/>
      <c r="J78" s="14"/>
      <c r="K78" s="14"/>
    </row>
    <row r="79" spans="1:13" x14ac:dyDescent="0.25">
      <c r="A79" s="20" t="s">
        <v>3</v>
      </c>
      <c r="B79" s="17"/>
      <c r="C79" s="17" t="s">
        <v>4</v>
      </c>
      <c r="D79" s="17" t="s">
        <v>5</v>
      </c>
      <c r="E79" s="17" t="s">
        <v>9</v>
      </c>
      <c r="F79" s="17" t="s">
        <v>149</v>
      </c>
      <c r="G79" s="17"/>
      <c r="H79" s="14"/>
      <c r="I79" s="14"/>
      <c r="J79" s="14"/>
      <c r="K79" s="14"/>
    </row>
    <row r="80" spans="1:13" x14ac:dyDescent="0.25">
      <c r="A80" s="21" t="s">
        <v>171</v>
      </c>
      <c r="B80" s="155">
        <f t="shared" ref="B80:B81" si="23">C80+F80+G80</f>
        <v>70</v>
      </c>
      <c r="C80" s="136">
        <f>D80+E80</f>
        <v>49</v>
      </c>
      <c r="D80" s="123">
        <v>37</v>
      </c>
      <c r="E80" s="123">
        <v>12</v>
      </c>
      <c r="F80" s="123">
        <v>0</v>
      </c>
      <c r="G80" s="136">
        <v>21</v>
      </c>
      <c r="H80" s="14"/>
      <c r="I80" s="54"/>
      <c r="J80" s="14"/>
      <c r="K80" s="14"/>
    </row>
    <row r="81" spans="1:18" x14ac:dyDescent="0.25">
      <c r="A81" s="21" t="s">
        <v>172</v>
      </c>
      <c r="B81" s="155">
        <f t="shared" si="23"/>
        <v>163</v>
      </c>
      <c r="C81" s="136">
        <f>D81+E81</f>
        <v>118</v>
      </c>
      <c r="D81" s="123">
        <v>93</v>
      </c>
      <c r="E81" s="123">
        <v>25</v>
      </c>
      <c r="F81" s="123">
        <v>1</v>
      </c>
      <c r="G81" s="136">
        <v>44</v>
      </c>
      <c r="H81" s="14"/>
      <c r="I81" s="14"/>
      <c r="J81" s="14"/>
      <c r="K81" s="14"/>
    </row>
    <row r="82" spans="1:18" x14ac:dyDescent="0.25">
      <c r="A82" s="21" t="s">
        <v>173</v>
      </c>
      <c r="B82" s="155">
        <f>C82+F82+G82</f>
        <v>193</v>
      </c>
      <c r="C82" s="136">
        <f>D82+E82</f>
        <v>154</v>
      </c>
      <c r="D82" s="123">
        <v>136</v>
      </c>
      <c r="E82" s="123">
        <v>18</v>
      </c>
      <c r="F82" s="123">
        <v>1</v>
      </c>
      <c r="G82" s="136">
        <v>38</v>
      </c>
      <c r="H82" s="14"/>
      <c r="I82" s="14"/>
      <c r="J82" s="14"/>
      <c r="K82" s="14"/>
    </row>
    <row r="83" spans="1:18" x14ac:dyDescent="0.25">
      <c r="A83" s="21" t="s">
        <v>174</v>
      </c>
      <c r="B83" s="155">
        <f>C83+F83+G83</f>
        <v>127</v>
      </c>
      <c r="C83" s="136">
        <f>D83+E83</f>
        <v>100</v>
      </c>
      <c r="D83" s="123">
        <v>85</v>
      </c>
      <c r="E83" s="123">
        <v>15</v>
      </c>
      <c r="F83" s="123">
        <v>0</v>
      </c>
      <c r="G83" s="136">
        <v>27</v>
      </c>
      <c r="H83" s="14"/>
      <c r="I83" s="14"/>
      <c r="J83" s="14"/>
      <c r="K83" s="14"/>
    </row>
    <row r="84" spans="1:18" x14ac:dyDescent="0.25">
      <c r="A84" s="23" t="s">
        <v>4</v>
      </c>
      <c r="B84" s="135">
        <f t="shared" ref="B84:G84" si="24">SUM(B80:B83)</f>
        <v>553</v>
      </c>
      <c r="C84" s="135">
        <f t="shared" si="24"/>
        <v>421</v>
      </c>
      <c r="D84" s="135">
        <f t="shared" si="24"/>
        <v>351</v>
      </c>
      <c r="E84" s="135">
        <f t="shared" si="24"/>
        <v>70</v>
      </c>
      <c r="F84" s="135">
        <f t="shared" si="24"/>
        <v>2</v>
      </c>
      <c r="G84" s="135">
        <f t="shared" si="24"/>
        <v>130</v>
      </c>
      <c r="H84" s="14"/>
      <c r="I84" s="14"/>
      <c r="J84" s="14"/>
      <c r="K84" s="14"/>
    </row>
    <row r="86" spans="1:18" ht="83.25" customHeight="1" x14ac:dyDescent="0.25">
      <c r="A86" s="18" t="s">
        <v>175</v>
      </c>
      <c r="B86" s="19" t="s">
        <v>1</v>
      </c>
      <c r="C86" s="15" t="s">
        <v>176</v>
      </c>
      <c r="D86" s="15" t="s">
        <v>177</v>
      </c>
      <c r="E86" s="15" t="s">
        <v>176</v>
      </c>
      <c r="F86" s="15" t="s">
        <v>176</v>
      </c>
      <c r="G86" s="148" t="s">
        <v>541</v>
      </c>
      <c r="H86" s="15" t="s">
        <v>2</v>
      </c>
      <c r="I86" s="14"/>
    </row>
    <row r="87" spans="1:18" x14ac:dyDescent="0.25">
      <c r="A87" s="20" t="s">
        <v>3</v>
      </c>
      <c r="B87" s="17"/>
      <c r="C87" s="17" t="s">
        <v>4</v>
      </c>
      <c r="D87" s="17" t="s">
        <v>6</v>
      </c>
      <c r="E87" s="17" t="s">
        <v>7</v>
      </c>
      <c r="F87" s="17" t="s">
        <v>113</v>
      </c>
      <c r="G87" s="17" t="s">
        <v>149</v>
      </c>
      <c r="H87" s="17"/>
      <c r="I87" s="14"/>
    </row>
    <row r="88" spans="1:18" x14ac:dyDescent="0.25">
      <c r="A88" s="21" t="s">
        <v>178</v>
      </c>
      <c r="B88" s="135">
        <f>C88+G88+H88</f>
        <v>401</v>
      </c>
      <c r="C88" s="136">
        <f>D88+E88+F88</f>
        <v>338</v>
      </c>
      <c r="D88" s="123">
        <v>270</v>
      </c>
      <c r="E88" s="123">
        <v>51</v>
      </c>
      <c r="F88" s="123">
        <v>17</v>
      </c>
      <c r="G88" s="123">
        <v>1</v>
      </c>
      <c r="H88" s="136">
        <v>62</v>
      </c>
      <c r="I88" s="14"/>
    </row>
    <row r="89" spans="1:18" x14ac:dyDescent="0.25">
      <c r="A89" s="21" t="s">
        <v>179</v>
      </c>
      <c r="B89" s="135">
        <f>C89+G89+H89</f>
        <v>437</v>
      </c>
      <c r="C89" s="136">
        <f>D89+E89+F89</f>
        <v>359</v>
      </c>
      <c r="D89" s="123">
        <v>297</v>
      </c>
      <c r="E89" s="123">
        <v>54</v>
      </c>
      <c r="F89" s="123">
        <v>8</v>
      </c>
      <c r="G89" s="123">
        <v>2</v>
      </c>
      <c r="H89" s="136">
        <v>76</v>
      </c>
      <c r="I89" s="14"/>
    </row>
    <row r="90" spans="1:18" x14ac:dyDescent="0.25">
      <c r="A90" s="21" t="s">
        <v>180</v>
      </c>
      <c r="B90" s="135">
        <f>C90+G90+H90</f>
        <v>465</v>
      </c>
      <c r="C90" s="136">
        <f>D90+E90+F90</f>
        <v>348</v>
      </c>
      <c r="D90" s="123">
        <v>288</v>
      </c>
      <c r="E90" s="123">
        <v>45</v>
      </c>
      <c r="F90" s="123">
        <v>15</v>
      </c>
      <c r="G90" s="123">
        <v>2</v>
      </c>
      <c r="H90" s="136">
        <v>115</v>
      </c>
      <c r="I90" s="54"/>
    </row>
    <row r="91" spans="1:18" x14ac:dyDescent="0.25">
      <c r="A91" s="21" t="s">
        <v>181</v>
      </c>
      <c r="B91" s="135">
        <f>C91+G91+H91</f>
        <v>213</v>
      </c>
      <c r="C91" s="136">
        <f>D91+E91+F91</f>
        <v>138</v>
      </c>
      <c r="D91" s="123">
        <v>108</v>
      </c>
      <c r="E91" s="123">
        <v>25</v>
      </c>
      <c r="F91" s="123">
        <v>5</v>
      </c>
      <c r="G91" s="123">
        <v>1</v>
      </c>
      <c r="H91" s="136">
        <v>74</v>
      </c>
      <c r="I91" s="14"/>
    </row>
    <row r="92" spans="1:18" x14ac:dyDescent="0.25">
      <c r="A92" s="21" t="s">
        <v>182</v>
      </c>
      <c r="B92" s="135">
        <f>C92+G92+H92</f>
        <v>107</v>
      </c>
      <c r="C92" s="136">
        <f>D92+E92+F92</f>
        <v>70</v>
      </c>
      <c r="D92" s="123">
        <v>56</v>
      </c>
      <c r="E92" s="123">
        <v>11</v>
      </c>
      <c r="F92" s="123">
        <v>3</v>
      </c>
      <c r="G92" s="123">
        <v>3</v>
      </c>
      <c r="H92" s="136">
        <v>34</v>
      </c>
      <c r="I92" s="14"/>
    </row>
    <row r="93" spans="1:18" x14ac:dyDescent="0.25">
      <c r="A93" s="23" t="s">
        <v>4</v>
      </c>
      <c r="B93" s="135">
        <f t="shared" ref="B93:G93" si="25">SUM(B88:B92)</f>
        <v>1623</v>
      </c>
      <c r="C93" s="135">
        <f t="shared" si="25"/>
        <v>1253</v>
      </c>
      <c r="D93" s="135">
        <f t="shared" si="25"/>
        <v>1019</v>
      </c>
      <c r="E93" s="135">
        <f t="shared" si="25"/>
        <v>186</v>
      </c>
      <c r="F93" s="135">
        <f t="shared" si="25"/>
        <v>48</v>
      </c>
      <c r="G93" s="135">
        <f t="shared" si="25"/>
        <v>9</v>
      </c>
      <c r="H93" s="135">
        <f>SUM(H88:H92)</f>
        <v>361</v>
      </c>
      <c r="I93" s="14"/>
    </row>
    <row r="95" spans="1:18" ht="77.25" customHeight="1" x14ac:dyDescent="0.25">
      <c r="A95" s="61" t="s">
        <v>183</v>
      </c>
      <c r="B95" s="38" t="s">
        <v>1</v>
      </c>
      <c r="C95" s="48" t="s">
        <v>184</v>
      </c>
      <c r="D95" s="48" t="s">
        <v>185</v>
      </c>
      <c r="E95" s="48" t="s">
        <v>184</v>
      </c>
      <c r="F95" s="148" t="s">
        <v>729</v>
      </c>
      <c r="G95" s="48" t="s">
        <v>185</v>
      </c>
      <c r="H95" s="48" t="s">
        <v>184</v>
      </c>
      <c r="I95" s="48" t="s">
        <v>184</v>
      </c>
      <c r="J95" s="48" t="s">
        <v>184</v>
      </c>
      <c r="K95" s="48" t="s">
        <v>185</v>
      </c>
      <c r="L95" s="148" t="s">
        <v>541</v>
      </c>
      <c r="M95" s="48" t="s">
        <v>2</v>
      </c>
    </row>
    <row r="96" spans="1:18" x14ac:dyDescent="0.25">
      <c r="A96" s="20" t="s">
        <v>3</v>
      </c>
      <c r="B96" s="17"/>
      <c r="C96" s="17" t="s">
        <v>4</v>
      </c>
      <c r="D96" s="17" t="s">
        <v>4</v>
      </c>
      <c r="E96" s="17" t="s">
        <v>5</v>
      </c>
      <c r="F96" s="17" t="s">
        <v>6</v>
      </c>
      <c r="G96" s="17" t="s">
        <v>7</v>
      </c>
      <c r="H96" s="17" t="s">
        <v>8</v>
      </c>
      <c r="I96" s="17" t="s">
        <v>9</v>
      </c>
      <c r="J96" s="17" t="s">
        <v>251</v>
      </c>
      <c r="K96" s="17" t="s">
        <v>113</v>
      </c>
      <c r="L96" s="17" t="s">
        <v>149</v>
      </c>
      <c r="M96" s="60"/>
      <c r="O96" s="104"/>
      <c r="P96" s="104"/>
      <c r="Q96" s="104"/>
      <c r="R96" s="104"/>
    </row>
    <row r="97" spans="1:18" x14ac:dyDescent="0.25">
      <c r="A97" s="21" t="s">
        <v>186</v>
      </c>
      <c r="B97" s="135">
        <f>C97+D97+L97+M97</f>
        <v>126</v>
      </c>
      <c r="C97" s="136">
        <f>E97+H97+I97+J97</f>
        <v>56</v>
      </c>
      <c r="D97" s="136">
        <f>F97+G97+K97</f>
        <v>57</v>
      </c>
      <c r="E97" s="123">
        <v>52</v>
      </c>
      <c r="F97" s="123">
        <v>41</v>
      </c>
      <c r="G97" s="123">
        <v>13</v>
      </c>
      <c r="H97" s="123">
        <v>3</v>
      </c>
      <c r="I97" s="123">
        <v>1</v>
      </c>
      <c r="J97" s="123">
        <v>0</v>
      </c>
      <c r="K97" s="123">
        <v>3</v>
      </c>
      <c r="L97" s="174">
        <v>1</v>
      </c>
      <c r="M97" s="186">
        <v>12</v>
      </c>
      <c r="N97" s="104"/>
      <c r="O97" s="133"/>
      <c r="P97" s="104"/>
      <c r="Q97" s="104"/>
      <c r="R97" s="104"/>
    </row>
    <row r="98" spans="1:18" x14ac:dyDescent="0.25">
      <c r="A98" s="21" t="s">
        <v>187</v>
      </c>
      <c r="B98" s="135">
        <f>C98+D98+L98+M98</f>
        <v>93</v>
      </c>
      <c r="C98" s="136">
        <f>E98+H98+I98+J98</f>
        <v>48</v>
      </c>
      <c r="D98" s="136">
        <f>F98+G98+K98</f>
        <v>38</v>
      </c>
      <c r="E98" s="123">
        <v>40</v>
      </c>
      <c r="F98" s="123">
        <v>27</v>
      </c>
      <c r="G98" s="123">
        <v>10</v>
      </c>
      <c r="H98" s="123">
        <v>4</v>
      </c>
      <c r="I98" s="123">
        <v>3</v>
      </c>
      <c r="J98" s="123">
        <v>1</v>
      </c>
      <c r="K98" s="123">
        <v>1</v>
      </c>
      <c r="L98" s="174">
        <v>0</v>
      </c>
      <c r="M98" s="186">
        <v>7</v>
      </c>
      <c r="O98" s="133"/>
      <c r="P98" s="104"/>
      <c r="Q98" s="104"/>
      <c r="R98" s="104"/>
    </row>
    <row r="99" spans="1:18" x14ac:dyDescent="0.25">
      <c r="A99" s="21" t="s">
        <v>188</v>
      </c>
      <c r="B99" s="135">
        <f>C99+D99+L99+M99</f>
        <v>245</v>
      </c>
      <c r="C99" s="136">
        <f>E99+H99+I99+J99</f>
        <v>115</v>
      </c>
      <c r="D99" s="136">
        <f>F99+G99+K99</f>
        <v>122</v>
      </c>
      <c r="E99" s="123">
        <v>107</v>
      </c>
      <c r="F99" s="123">
        <v>95</v>
      </c>
      <c r="G99" s="123">
        <v>26</v>
      </c>
      <c r="H99" s="123">
        <v>4</v>
      </c>
      <c r="I99" s="123">
        <v>4</v>
      </c>
      <c r="J99" s="123">
        <v>0</v>
      </c>
      <c r="K99" s="123">
        <v>1</v>
      </c>
      <c r="L99" s="174">
        <v>0</v>
      </c>
      <c r="M99" s="186">
        <v>8</v>
      </c>
      <c r="O99" s="133"/>
      <c r="P99" s="104"/>
      <c r="Q99" s="104"/>
      <c r="R99" s="104"/>
    </row>
    <row r="100" spans="1:18" x14ac:dyDescent="0.25">
      <c r="A100" s="21" t="s">
        <v>189</v>
      </c>
      <c r="B100" s="135">
        <f>C100+D100+L100+M100</f>
        <v>273</v>
      </c>
      <c r="C100" s="136">
        <f>E100+H100+I100+J100</f>
        <v>114</v>
      </c>
      <c r="D100" s="136">
        <f>F100+G100+K100</f>
        <v>154</v>
      </c>
      <c r="E100" s="123">
        <v>100</v>
      </c>
      <c r="F100" s="123">
        <v>121</v>
      </c>
      <c r="G100" s="123">
        <v>32</v>
      </c>
      <c r="H100" s="123">
        <v>5</v>
      </c>
      <c r="I100" s="123">
        <v>8</v>
      </c>
      <c r="J100" s="123">
        <v>1</v>
      </c>
      <c r="K100" s="123">
        <v>1</v>
      </c>
      <c r="L100" s="174">
        <v>0</v>
      </c>
      <c r="M100" s="186">
        <v>5</v>
      </c>
      <c r="O100" s="133"/>
      <c r="P100" s="104"/>
      <c r="Q100" s="104"/>
      <c r="R100" s="104"/>
    </row>
    <row r="101" spans="1:18" x14ac:dyDescent="0.25">
      <c r="A101" s="23" t="s">
        <v>4</v>
      </c>
      <c r="B101" s="135">
        <f t="shared" ref="B101:K101" si="26">SUM(B97:B100)</f>
        <v>737</v>
      </c>
      <c r="C101" s="135">
        <f t="shared" si="26"/>
        <v>333</v>
      </c>
      <c r="D101" s="135">
        <f t="shared" si="26"/>
        <v>371</v>
      </c>
      <c r="E101" s="135">
        <f t="shared" si="26"/>
        <v>299</v>
      </c>
      <c r="F101" s="135">
        <f t="shared" si="26"/>
        <v>284</v>
      </c>
      <c r="G101" s="135">
        <f t="shared" si="26"/>
        <v>81</v>
      </c>
      <c r="H101" s="135">
        <f t="shared" si="26"/>
        <v>16</v>
      </c>
      <c r="I101" s="135">
        <f t="shared" si="26"/>
        <v>16</v>
      </c>
      <c r="J101" s="135">
        <f t="shared" si="26"/>
        <v>2</v>
      </c>
      <c r="K101" s="135">
        <f t="shared" si="26"/>
        <v>6</v>
      </c>
      <c r="L101" s="185">
        <f>SUM(L97:L100)</f>
        <v>1</v>
      </c>
      <c r="M101" s="185">
        <f>SUM(M97:M100)</f>
        <v>32</v>
      </c>
      <c r="O101" s="104"/>
      <c r="P101" s="104"/>
      <c r="Q101" s="104"/>
      <c r="R101" s="104"/>
    </row>
    <row r="103" spans="1:18" ht="77.25" customHeight="1" x14ac:dyDescent="0.25">
      <c r="A103" s="18" t="s">
        <v>190</v>
      </c>
      <c r="B103" s="19" t="s">
        <v>1</v>
      </c>
      <c r="C103" s="15" t="s">
        <v>257</v>
      </c>
      <c r="D103" s="15" t="s">
        <v>258</v>
      </c>
      <c r="E103" s="15" t="s">
        <v>257</v>
      </c>
      <c r="F103" s="148" t="s">
        <v>730</v>
      </c>
      <c r="G103" s="15" t="s">
        <v>258</v>
      </c>
      <c r="H103" s="15" t="s">
        <v>257</v>
      </c>
      <c r="I103" s="15" t="s">
        <v>257</v>
      </c>
      <c r="J103" s="15" t="s">
        <v>257</v>
      </c>
      <c r="K103" s="15" t="s">
        <v>258</v>
      </c>
      <c r="L103" s="148" t="s">
        <v>541</v>
      </c>
      <c r="M103" s="24" t="s">
        <v>2</v>
      </c>
      <c r="N103" s="14"/>
    </row>
    <row r="104" spans="1:18" x14ac:dyDescent="0.25">
      <c r="A104" s="20" t="s">
        <v>3</v>
      </c>
      <c r="B104" s="17"/>
      <c r="C104" s="17" t="s">
        <v>4</v>
      </c>
      <c r="D104" s="17" t="s">
        <v>4</v>
      </c>
      <c r="E104" s="17" t="s">
        <v>5</v>
      </c>
      <c r="F104" s="17" t="s">
        <v>6</v>
      </c>
      <c r="G104" s="17" t="s">
        <v>7</v>
      </c>
      <c r="H104" s="17" t="s">
        <v>8</v>
      </c>
      <c r="I104" s="17" t="s">
        <v>9</v>
      </c>
      <c r="J104" s="17" t="s">
        <v>251</v>
      </c>
      <c r="K104" s="17" t="s">
        <v>113</v>
      </c>
      <c r="L104" s="17" t="s">
        <v>149</v>
      </c>
      <c r="M104" s="17"/>
      <c r="N104" s="14"/>
      <c r="O104" s="99"/>
    </row>
    <row r="105" spans="1:18" x14ac:dyDescent="0.25">
      <c r="A105" s="21" t="s">
        <v>191</v>
      </c>
      <c r="B105" s="135">
        <f>C105+D105+L105+M105</f>
        <v>156</v>
      </c>
      <c r="C105" s="136">
        <f>E105+H105+I105+J105</f>
        <v>82</v>
      </c>
      <c r="D105" s="136">
        <f>F105+G105+K105</f>
        <v>68</v>
      </c>
      <c r="E105" s="123">
        <v>64</v>
      </c>
      <c r="F105" s="123">
        <v>60</v>
      </c>
      <c r="G105" s="123">
        <v>6</v>
      </c>
      <c r="H105" s="123">
        <v>4</v>
      </c>
      <c r="I105" s="123">
        <v>13</v>
      </c>
      <c r="J105" s="123">
        <v>1</v>
      </c>
      <c r="K105" s="123">
        <v>2</v>
      </c>
      <c r="L105" s="123">
        <v>0</v>
      </c>
      <c r="M105" s="136">
        <v>6</v>
      </c>
      <c r="N105" s="14"/>
    </row>
    <row r="106" spans="1:18" x14ac:dyDescent="0.25">
      <c r="A106" s="21" t="s">
        <v>192</v>
      </c>
      <c r="B106" s="135">
        <f>C106+D106+L106+M106</f>
        <v>250</v>
      </c>
      <c r="C106" s="136">
        <f>E106+H106+I106+J106</f>
        <v>99</v>
      </c>
      <c r="D106" s="136">
        <f>F106+G106+K106</f>
        <v>145</v>
      </c>
      <c r="E106" s="123">
        <v>91</v>
      </c>
      <c r="F106" s="123">
        <v>125</v>
      </c>
      <c r="G106" s="123">
        <v>18</v>
      </c>
      <c r="H106" s="123">
        <v>3</v>
      </c>
      <c r="I106" s="123">
        <v>5</v>
      </c>
      <c r="J106" s="123">
        <v>0</v>
      </c>
      <c r="K106" s="123">
        <v>2</v>
      </c>
      <c r="L106" s="123">
        <v>0</v>
      </c>
      <c r="M106" s="136">
        <v>6</v>
      </c>
      <c r="N106" s="14"/>
    </row>
    <row r="107" spans="1:18" x14ac:dyDescent="0.25">
      <c r="A107" s="21" t="s">
        <v>193</v>
      </c>
      <c r="B107" s="135">
        <f>C107+D107+L107+M107</f>
        <v>196</v>
      </c>
      <c r="C107" s="136">
        <f>E107+H107+I107+J107</f>
        <v>90</v>
      </c>
      <c r="D107" s="136">
        <f>F107+G107+K107</f>
        <v>95</v>
      </c>
      <c r="E107" s="123">
        <v>78</v>
      </c>
      <c r="F107" s="123">
        <v>68</v>
      </c>
      <c r="G107" s="123">
        <v>25</v>
      </c>
      <c r="H107" s="123">
        <v>5</v>
      </c>
      <c r="I107" s="123">
        <v>6</v>
      </c>
      <c r="J107" s="123">
        <v>1</v>
      </c>
      <c r="K107" s="123">
        <v>2</v>
      </c>
      <c r="L107" s="123">
        <v>0</v>
      </c>
      <c r="M107" s="136">
        <v>11</v>
      </c>
      <c r="N107" s="14"/>
    </row>
    <row r="108" spans="1:18" x14ac:dyDescent="0.25">
      <c r="A108" s="21" t="s">
        <v>194</v>
      </c>
      <c r="B108" s="135">
        <f>C108+D108+L108+M108</f>
        <v>332</v>
      </c>
      <c r="C108" s="136">
        <f>E108+H108+I108+J108</f>
        <v>168</v>
      </c>
      <c r="D108" s="136">
        <f>F108+G108+K108</f>
        <v>154</v>
      </c>
      <c r="E108" s="123">
        <v>147</v>
      </c>
      <c r="F108" s="123">
        <v>121</v>
      </c>
      <c r="G108" s="123">
        <v>29</v>
      </c>
      <c r="H108" s="123">
        <v>7</v>
      </c>
      <c r="I108" s="123">
        <v>13</v>
      </c>
      <c r="J108" s="123">
        <v>1</v>
      </c>
      <c r="K108" s="123">
        <v>4</v>
      </c>
      <c r="L108" s="123">
        <v>0</v>
      </c>
      <c r="M108" s="136">
        <v>10</v>
      </c>
      <c r="N108" s="14"/>
    </row>
    <row r="109" spans="1:18" x14ac:dyDescent="0.25">
      <c r="A109" s="23" t="s">
        <v>4</v>
      </c>
      <c r="B109" s="135">
        <f t="shared" ref="B109:L109" si="27">SUM(B105:B108)</f>
        <v>934</v>
      </c>
      <c r="C109" s="135">
        <f t="shared" si="27"/>
        <v>439</v>
      </c>
      <c r="D109" s="135">
        <f t="shared" si="27"/>
        <v>462</v>
      </c>
      <c r="E109" s="135">
        <f t="shared" si="27"/>
        <v>380</v>
      </c>
      <c r="F109" s="135">
        <f t="shared" si="27"/>
        <v>374</v>
      </c>
      <c r="G109" s="135">
        <f t="shared" si="27"/>
        <v>78</v>
      </c>
      <c r="H109" s="135">
        <f t="shared" si="27"/>
        <v>19</v>
      </c>
      <c r="I109" s="135">
        <f t="shared" si="27"/>
        <v>37</v>
      </c>
      <c r="J109" s="135">
        <f t="shared" si="27"/>
        <v>3</v>
      </c>
      <c r="K109" s="135">
        <f t="shared" si="27"/>
        <v>10</v>
      </c>
      <c r="L109" s="135">
        <f t="shared" si="27"/>
        <v>0</v>
      </c>
      <c r="M109" s="135">
        <f>SUM(M105:M108)</f>
        <v>33</v>
      </c>
      <c r="N109" s="14"/>
    </row>
    <row r="111" spans="1:18" ht="72.75" customHeight="1" x14ac:dyDescent="0.25">
      <c r="A111" s="18" t="s">
        <v>195</v>
      </c>
      <c r="B111" s="19" t="s">
        <v>1</v>
      </c>
      <c r="C111" s="15" t="s">
        <v>259</v>
      </c>
      <c r="D111" s="148" t="s">
        <v>558</v>
      </c>
      <c r="E111" s="15" t="s">
        <v>259</v>
      </c>
      <c r="F111" s="15" t="s">
        <v>259</v>
      </c>
      <c r="G111" s="15" t="s">
        <v>259</v>
      </c>
      <c r="H111" s="148" t="s">
        <v>541</v>
      </c>
      <c r="I111" s="24" t="s">
        <v>2</v>
      </c>
      <c r="J111" s="14"/>
    </row>
    <row r="112" spans="1:18" x14ac:dyDescent="0.25">
      <c r="A112" s="20" t="s">
        <v>3</v>
      </c>
      <c r="B112" s="17"/>
      <c r="C112" s="17" t="s">
        <v>4</v>
      </c>
      <c r="D112" s="17" t="s">
        <v>5</v>
      </c>
      <c r="E112" s="17" t="s">
        <v>8</v>
      </c>
      <c r="F112" s="17" t="s">
        <v>9</v>
      </c>
      <c r="G112" s="17" t="s">
        <v>251</v>
      </c>
      <c r="H112" s="17" t="s">
        <v>149</v>
      </c>
      <c r="I112" s="17"/>
      <c r="J112" s="14"/>
      <c r="K112" s="99"/>
    </row>
    <row r="113" spans="1:10" x14ac:dyDescent="0.25">
      <c r="A113" s="21" t="s">
        <v>196</v>
      </c>
      <c r="B113" s="135">
        <f>C113+H113+I113</f>
        <v>79</v>
      </c>
      <c r="C113" s="136">
        <f>D113+E113+F113+G113</f>
        <v>59</v>
      </c>
      <c r="D113" s="123">
        <v>49</v>
      </c>
      <c r="E113" s="123">
        <v>5</v>
      </c>
      <c r="F113" s="123">
        <v>5</v>
      </c>
      <c r="G113" s="123">
        <v>0</v>
      </c>
      <c r="H113" s="123">
        <v>1</v>
      </c>
      <c r="I113" s="136">
        <v>19</v>
      </c>
      <c r="J113" s="14"/>
    </row>
    <row r="114" spans="1:10" x14ac:dyDescent="0.25">
      <c r="A114" s="21" t="s">
        <v>197</v>
      </c>
      <c r="B114" s="135">
        <f>C114+H114+I114</f>
        <v>53</v>
      </c>
      <c r="C114" s="136">
        <f>D114+E114+F114+G114</f>
        <v>44</v>
      </c>
      <c r="D114" s="123">
        <v>35</v>
      </c>
      <c r="E114" s="123">
        <v>5</v>
      </c>
      <c r="F114" s="123">
        <v>4</v>
      </c>
      <c r="G114" s="123">
        <v>0</v>
      </c>
      <c r="H114" s="123">
        <v>0</v>
      </c>
      <c r="I114" s="136">
        <v>9</v>
      </c>
      <c r="J114" s="14"/>
    </row>
    <row r="115" spans="1:10" x14ac:dyDescent="0.25">
      <c r="A115" s="21" t="s">
        <v>198</v>
      </c>
      <c r="B115" s="135">
        <f>C115+H115+I115</f>
        <v>7</v>
      </c>
      <c r="C115" s="136">
        <f>D115+E115+F115+G115</f>
        <v>5</v>
      </c>
      <c r="D115" s="123">
        <v>4</v>
      </c>
      <c r="E115" s="123">
        <v>0</v>
      </c>
      <c r="F115" s="123">
        <v>0</v>
      </c>
      <c r="G115" s="123">
        <v>1</v>
      </c>
      <c r="H115" s="123">
        <v>0</v>
      </c>
      <c r="I115" s="136">
        <v>2</v>
      </c>
      <c r="J115" s="14"/>
    </row>
    <row r="116" spans="1:10" x14ac:dyDescent="0.25">
      <c r="A116" s="21" t="s">
        <v>199</v>
      </c>
      <c r="B116" s="135">
        <f>C116+H116+I116</f>
        <v>71</v>
      </c>
      <c r="C116" s="136">
        <f>D116+E116+F116+G116</f>
        <v>58</v>
      </c>
      <c r="D116" s="123">
        <v>45</v>
      </c>
      <c r="E116" s="123">
        <v>7</v>
      </c>
      <c r="F116" s="123">
        <v>4</v>
      </c>
      <c r="G116" s="123">
        <v>2</v>
      </c>
      <c r="H116" s="123">
        <v>0</v>
      </c>
      <c r="I116" s="136">
        <v>13</v>
      </c>
      <c r="J116" s="14"/>
    </row>
    <row r="117" spans="1:10" x14ac:dyDescent="0.25">
      <c r="A117" s="21" t="s">
        <v>200</v>
      </c>
      <c r="B117" s="135">
        <f>C117+H117+I117</f>
        <v>134</v>
      </c>
      <c r="C117" s="136">
        <f>D117+E117+F117+G117</f>
        <v>100</v>
      </c>
      <c r="D117" s="123">
        <v>85</v>
      </c>
      <c r="E117" s="123">
        <v>4</v>
      </c>
      <c r="F117" s="123">
        <v>8</v>
      </c>
      <c r="G117" s="123">
        <v>3</v>
      </c>
      <c r="H117" s="123">
        <v>0</v>
      </c>
      <c r="I117" s="136">
        <v>34</v>
      </c>
      <c r="J117" s="14"/>
    </row>
    <row r="118" spans="1:10" x14ac:dyDescent="0.25">
      <c r="A118" s="23" t="s">
        <v>4</v>
      </c>
      <c r="B118" s="135">
        <f t="shared" ref="B118:H118" si="28">SUM(B113:B117)</f>
        <v>344</v>
      </c>
      <c r="C118" s="135">
        <f t="shared" si="28"/>
        <v>266</v>
      </c>
      <c r="D118" s="135">
        <f t="shared" si="28"/>
        <v>218</v>
      </c>
      <c r="E118" s="135">
        <f t="shared" si="28"/>
        <v>21</v>
      </c>
      <c r="F118" s="135">
        <f t="shared" si="28"/>
        <v>21</v>
      </c>
      <c r="G118" s="135">
        <f t="shared" si="28"/>
        <v>6</v>
      </c>
      <c r="H118" s="135">
        <f t="shared" si="28"/>
        <v>1</v>
      </c>
      <c r="I118" s="135">
        <f>SUM(I113:I117)</f>
        <v>77</v>
      </c>
      <c r="J118" s="14"/>
    </row>
    <row r="120" spans="1:10" ht="77.25" customHeight="1" x14ac:dyDescent="0.25">
      <c r="A120" s="18" t="s">
        <v>201</v>
      </c>
      <c r="B120" s="19" t="s">
        <v>1</v>
      </c>
      <c r="C120" s="15" t="s">
        <v>202</v>
      </c>
      <c r="D120" s="15" t="s">
        <v>203</v>
      </c>
      <c r="E120" s="15" t="s">
        <v>202</v>
      </c>
      <c r="F120" s="148" t="s">
        <v>541</v>
      </c>
      <c r="G120" s="24" t="s">
        <v>2</v>
      </c>
    </row>
    <row r="121" spans="1:10" x14ac:dyDescent="0.25">
      <c r="A121" s="20" t="s">
        <v>3</v>
      </c>
      <c r="B121" s="17"/>
      <c r="C121" s="17" t="s">
        <v>4</v>
      </c>
      <c r="D121" s="17" t="s">
        <v>6</v>
      </c>
      <c r="E121" s="149" t="s">
        <v>113</v>
      </c>
      <c r="F121" s="17" t="s">
        <v>149</v>
      </c>
      <c r="G121" s="17"/>
    </row>
    <row r="122" spans="1:10" x14ac:dyDescent="0.25">
      <c r="A122" s="21" t="s">
        <v>204</v>
      </c>
      <c r="B122" s="135">
        <f>C122+F122+G122</f>
        <v>160</v>
      </c>
      <c r="C122" s="136">
        <f>D122+E122</f>
        <v>135</v>
      </c>
      <c r="D122" s="123">
        <v>124</v>
      </c>
      <c r="E122" s="123">
        <v>11</v>
      </c>
      <c r="F122" s="123">
        <v>0</v>
      </c>
      <c r="G122" s="136">
        <v>25</v>
      </c>
      <c r="I122" s="99"/>
    </row>
    <row r="123" spans="1:10" x14ac:dyDescent="0.25">
      <c r="A123" s="21" t="s">
        <v>205</v>
      </c>
      <c r="B123" s="135">
        <f>C123+F123+G123</f>
        <v>30</v>
      </c>
      <c r="C123" s="136">
        <f>D123+E123</f>
        <v>26</v>
      </c>
      <c r="D123" s="123">
        <v>26</v>
      </c>
      <c r="E123" s="123">
        <v>0</v>
      </c>
      <c r="F123" s="123">
        <v>0</v>
      </c>
      <c r="G123" s="136">
        <v>4</v>
      </c>
      <c r="H123" s="14"/>
      <c r="I123" s="14"/>
      <c r="J123" s="14"/>
    </row>
    <row r="124" spans="1:10" x14ac:dyDescent="0.25">
      <c r="A124" s="21" t="s">
        <v>206</v>
      </c>
      <c r="B124" s="135">
        <f>C124+F124+G124</f>
        <v>131</v>
      </c>
      <c r="C124" s="136">
        <f>D124+E124</f>
        <v>111</v>
      </c>
      <c r="D124" s="123">
        <v>104</v>
      </c>
      <c r="E124" s="123">
        <v>7</v>
      </c>
      <c r="F124" s="123">
        <v>2</v>
      </c>
      <c r="G124" s="136">
        <v>18</v>
      </c>
      <c r="H124" s="14"/>
      <c r="I124" s="14"/>
      <c r="J124" s="14"/>
    </row>
    <row r="125" spans="1:10" x14ac:dyDescent="0.25">
      <c r="A125" s="21" t="s">
        <v>207</v>
      </c>
      <c r="B125" s="135">
        <f>C125+F125+G125</f>
        <v>454</v>
      </c>
      <c r="C125" s="136">
        <f>D125+E125</f>
        <v>292</v>
      </c>
      <c r="D125" s="123">
        <v>269</v>
      </c>
      <c r="E125" s="123">
        <v>23</v>
      </c>
      <c r="F125" s="123">
        <v>5</v>
      </c>
      <c r="G125" s="136">
        <v>157</v>
      </c>
      <c r="H125" s="14"/>
      <c r="I125" s="14"/>
      <c r="J125" s="14"/>
    </row>
    <row r="126" spans="1:10" x14ac:dyDescent="0.25">
      <c r="A126" s="21" t="s">
        <v>208</v>
      </c>
      <c r="B126" s="135">
        <f>C126+F126+G126</f>
        <v>178</v>
      </c>
      <c r="C126" s="136">
        <f>D126+E126</f>
        <v>159</v>
      </c>
      <c r="D126" s="123">
        <v>152</v>
      </c>
      <c r="E126" s="123">
        <v>7</v>
      </c>
      <c r="F126" s="123">
        <v>1</v>
      </c>
      <c r="G126" s="136">
        <v>18</v>
      </c>
      <c r="H126" s="14"/>
      <c r="I126" s="14"/>
      <c r="J126" s="14"/>
    </row>
    <row r="127" spans="1:10" x14ac:dyDescent="0.25">
      <c r="A127" s="23" t="s">
        <v>4</v>
      </c>
      <c r="B127" s="135">
        <f t="shared" ref="B127:G127" si="29">SUM(B122:B126)</f>
        <v>953</v>
      </c>
      <c r="C127" s="135">
        <f t="shared" si="29"/>
        <v>723</v>
      </c>
      <c r="D127" s="135">
        <f t="shared" si="29"/>
        <v>675</v>
      </c>
      <c r="E127" s="135">
        <f t="shared" si="29"/>
        <v>48</v>
      </c>
      <c r="F127" s="135">
        <f t="shared" si="29"/>
        <v>8</v>
      </c>
      <c r="G127" s="135">
        <f t="shared" si="29"/>
        <v>222</v>
      </c>
      <c r="H127" s="14"/>
      <c r="I127" s="14"/>
      <c r="J127" s="14"/>
    </row>
    <row r="129" spans="1:13" ht="81.75" customHeight="1" x14ac:dyDescent="0.25">
      <c r="A129" s="18" t="s">
        <v>209</v>
      </c>
      <c r="B129" s="19" t="s">
        <v>1</v>
      </c>
      <c r="C129" s="15" t="s">
        <v>210</v>
      </c>
      <c r="D129" s="148" t="s">
        <v>559</v>
      </c>
      <c r="E129" s="15" t="s">
        <v>210</v>
      </c>
      <c r="F129" s="15" t="s">
        <v>210</v>
      </c>
      <c r="G129" s="15" t="s">
        <v>210</v>
      </c>
      <c r="H129" s="148" t="s">
        <v>541</v>
      </c>
      <c r="I129" s="24" t="s">
        <v>2</v>
      </c>
    </row>
    <row r="130" spans="1:13" x14ac:dyDescent="0.25">
      <c r="A130" s="20" t="s">
        <v>3</v>
      </c>
      <c r="B130" s="17"/>
      <c r="C130" s="17" t="s">
        <v>4</v>
      </c>
      <c r="D130" s="17" t="s">
        <v>6</v>
      </c>
      <c r="E130" s="17" t="s">
        <v>7</v>
      </c>
      <c r="F130" s="17" t="s">
        <v>9</v>
      </c>
      <c r="G130" s="17" t="s">
        <v>113</v>
      </c>
      <c r="H130" s="17" t="s">
        <v>149</v>
      </c>
      <c r="I130" s="17"/>
    </row>
    <row r="131" spans="1:13" x14ac:dyDescent="0.25">
      <c r="A131" s="21" t="s">
        <v>211</v>
      </c>
      <c r="B131" s="135">
        <f>C131+H131+I131</f>
        <v>126</v>
      </c>
      <c r="C131" s="136">
        <f>D131+E131+F131+G131</f>
        <v>105</v>
      </c>
      <c r="D131" s="123">
        <v>71</v>
      </c>
      <c r="E131" s="123">
        <v>20</v>
      </c>
      <c r="F131" s="123">
        <v>12</v>
      </c>
      <c r="G131" s="123">
        <v>2</v>
      </c>
      <c r="H131" s="123">
        <v>1</v>
      </c>
      <c r="I131" s="136">
        <v>20</v>
      </c>
      <c r="M131" s="99"/>
    </row>
    <row r="132" spans="1:13" x14ac:dyDescent="0.25">
      <c r="A132" s="21" t="s">
        <v>212</v>
      </c>
      <c r="B132" s="135">
        <f t="shared" ref="B132:B138" si="30">C132+H132+I132</f>
        <v>156</v>
      </c>
      <c r="C132" s="136">
        <f t="shared" ref="C132:C138" si="31">D132+E132+F132+G132</f>
        <v>123</v>
      </c>
      <c r="D132" s="123">
        <v>81</v>
      </c>
      <c r="E132" s="123">
        <v>24</v>
      </c>
      <c r="F132" s="123">
        <v>16</v>
      </c>
      <c r="G132" s="123">
        <v>2</v>
      </c>
      <c r="H132" s="123">
        <v>1</v>
      </c>
      <c r="I132" s="136">
        <v>32</v>
      </c>
    </row>
    <row r="133" spans="1:13" x14ac:dyDescent="0.25">
      <c r="A133" s="21" t="s">
        <v>213</v>
      </c>
      <c r="B133" s="135">
        <f t="shared" si="30"/>
        <v>190</v>
      </c>
      <c r="C133" s="136">
        <f t="shared" si="31"/>
        <v>162</v>
      </c>
      <c r="D133" s="123">
        <v>119</v>
      </c>
      <c r="E133" s="123">
        <v>25</v>
      </c>
      <c r="F133" s="123">
        <v>15</v>
      </c>
      <c r="G133" s="123">
        <v>3</v>
      </c>
      <c r="H133" s="123">
        <v>2</v>
      </c>
      <c r="I133" s="136">
        <v>26</v>
      </c>
    </row>
    <row r="134" spans="1:13" x14ac:dyDescent="0.25">
      <c r="A134" s="21" t="s">
        <v>214</v>
      </c>
      <c r="B134" s="135">
        <f t="shared" si="30"/>
        <v>57</v>
      </c>
      <c r="C134" s="136">
        <f t="shared" si="31"/>
        <v>49</v>
      </c>
      <c r="D134" s="123">
        <v>30</v>
      </c>
      <c r="E134" s="123">
        <v>10</v>
      </c>
      <c r="F134" s="123">
        <v>9</v>
      </c>
      <c r="G134" s="123">
        <v>0</v>
      </c>
      <c r="H134" s="123">
        <v>0</v>
      </c>
      <c r="I134" s="136">
        <v>8</v>
      </c>
    </row>
    <row r="135" spans="1:13" x14ac:dyDescent="0.25">
      <c r="A135" s="21" t="s">
        <v>215</v>
      </c>
      <c r="B135" s="135">
        <f t="shared" si="30"/>
        <v>116</v>
      </c>
      <c r="C135" s="136">
        <f t="shared" si="31"/>
        <v>95</v>
      </c>
      <c r="D135" s="123">
        <v>66</v>
      </c>
      <c r="E135" s="123">
        <v>17</v>
      </c>
      <c r="F135" s="123">
        <v>9</v>
      </c>
      <c r="G135" s="123">
        <v>3</v>
      </c>
      <c r="H135" s="123">
        <v>0</v>
      </c>
      <c r="I135" s="136">
        <v>21</v>
      </c>
    </row>
    <row r="136" spans="1:13" x14ac:dyDescent="0.25">
      <c r="A136" s="21" t="s">
        <v>216</v>
      </c>
      <c r="B136" s="135">
        <f t="shared" si="30"/>
        <v>83</v>
      </c>
      <c r="C136" s="136">
        <f t="shared" si="31"/>
        <v>75</v>
      </c>
      <c r="D136" s="123">
        <v>54</v>
      </c>
      <c r="E136" s="123">
        <v>11</v>
      </c>
      <c r="F136" s="123">
        <v>10</v>
      </c>
      <c r="G136" s="123">
        <v>0</v>
      </c>
      <c r="H136" s="123">
        <v>0</v>
      </c>
      <c r="I136" s="136">
        <v>8</v>
      </c>
    </row>
    <row r="137" spans="1:13" x14ac:dyDescent="0.25">
      <c r="A137" s="21" t="s">
        <v>217</v>
      </c>
      <c r="B137" s="135">
        <f t="shared" si="30"/>
        <v>68</v>
      </c>
      <c r="C137" s="136">
        <f t="shared" si="31"/>
        <v>55</v>
      </c>
      <c r="D137" s="123">
        <v>40</v>
      </c>
      <c r="E137" s="123">
        <v>7</v>
      </c>
      <c r="F137" s="123">
        <v>6</v>
      </c>
      <c r="G137" s="123">
        <v>2</v>
      </c>
      <c r="H137" s="123">
        <v>0</v>
      </c>
      <c r="I137" s="136">
        <v>13</v>
      </c>
    </row>
    <row r="138" spans="1:13" x14ac:dyDescent="0.25">
      <c r="A138" s="21" t="s">
        <v>218</v>
      </c>
      <c r="B138" s="135">
        <f t="shared" si="30"/>
        <v>10</v>
      </c>
      <c r="C138" s="136">
        <f t="shared" si="31"/>
        <v>10</v>
      </c>
      <c r="D138" s="123">
        <v>3</v>
      </c>
      <c r="E138" s="123">
        <v>4</v>
      </c>
      <c r="F138" s="123">
        <v>2</v>
      </c>
      <c r="G138" s="123">
        <v>1</v>
      </c>
      <c r="H138" s="123">
        <v>0</v>
      </c>
      <c r="I138" s="136">
        <v>0</v>
      </c>
    </row>
    <row r="139" spans="1:13" x14ac:dyDescent="0.25">
      <c r="A139" s="23" t="s">
        <v>4</v>
      </c>
      <c r="B139" s="135">
        <f t="shared" ref="B139:H139" si="32">SUM(B131:B138)</f>
        <v>806</v>
      </c>
      <c r="C139" s="135">
        <f t="shared" si="32"/>
        <v>674</v>
      </c>
      <c r="D139" s="135">
        <f t="shared" si="32"/>
        <v>464</v>
      </c>
      <c r="E139" s="135">
        <f t="shared" si="32"/>
        <v>118</v>
      </c>
      <c r="F139" s="135">
        <f t="shared" si="32"/>
        <v>79</v>
      </c>
      <c r="G139" s="135">
        <f t="shared" si="32"/>
        <v>13</v>
      </c>
      <c r="H139" s="135">
        <f t="shared" si="32"/>
        <v>4</v>
      </c>
      <c r="I139" s="135">
        <f>SUM(I131:I138)</f>
        <v>128</v>
      </c>
    </row>
    <row r="141" spans="1:13" ht="79.5" customHeight="1" x14ac:dyDescent="0.25">
      <c r="A141" s="18" t="s">
        <v>219</v>
      </c>
      <c r="B141" s="19" t="s">
        <v>1</v>
      </c>
      <c r="C141" s="15" t="s">
        <v>220</v>
      </c>
      <c r="D141" s="148" t="s">
        <v>560</v>
      </c>
      <c r="E141" s="15" t="s">
        <v>220</v>
      </c>
      <c r="F141" s="15" t="s">
        <v>220</v>
      </c>
      <c r="G141" s="148" t="s">
        <v>541</v>
      </c>
      <c r="H141" s="24" t="s">
        <v>2</v>
      </c>
      <c r="I141" s="14"/>
      <c r="J141" s="99"/>
    </row>
    <row r="142" spans="1:13" x14ac:dyDescent="0.25">
      <c r="A142" s="20" t="s">
        <v>3</v>
      </c>
      <c r="B142" s="17"/>
      <c r="C142" s="17" t="s">
        <v>4</v>
      </c>
      <c r="D142" s="17" t="s">
        <v>6</v>
      </c>
      <c r="E142" s="17" t="s">
        <v>7</v>
      </c>
      <c r="F142" s="17" t="s">
        <v>113</v>
      </c>
      <c r="G142" s="17" t="s">
        <v>149</v>
      </c>
      <c r="H142" s="17"/>
      <c r="I142" s="14"/>
    </row>
    <row r="143" spans="1:13" x14ac:dyDescent="0.25">
      <c r="A143" s="21" t="s">
        <v>221</v>
      </c>
      <c r="B143" s="135">
        <f>C143+G143+H143</f>
        <v>183</v>
      </c>
      <c r="C143" s="136">
        <f>D143+E143+F143</f>
        <v>164</v>
      </c>
      <c r="D143" s="123">
        <v>108</v>
      </c>
      <c r="E143" s="123">
        <v>52</v>
      </c>
      <c r="F143" s="123">
        <v>4</v>
      </c>
      <c r="G143" s="123">
        <v>1</v>
      </c>
      <c r="H143" s="136">
        <v>18</v>
      </c>
      <c r="I143" s="14"/>
    </row>
    <row r="144" spans="1:13" x14ac:dyDescent="0.25">
      <c r="A144" s="21" t="s">
        <v>222</v>
      </c>
      <c r="B144" s="135">
        <f>C144+G144+H144</f>
        <v>143</v>
      </c>
      <c r="C144" s="136">
        <f>D144+E144+F144</f>
        <v>127</v>
      </c>
      <c r="D144" s="123">
        <v>96</v>
      </c>
      <c r="E144" s="123">
        <v>30</v>
      </c>
      <c r="F144" s="123">
        <v>1</v>
      </c>
      <c r="G144" s="123">
        <v>2</v>
      </c>
      <c r="H144" s="136">
        <v>14</v>
      </c>
      <c r="I144" s="14"/>
    </row>
    <row r="145" spans="1:15" x14ac:dyDescent="0.25">
      <c r="A145" s="21" t="s">
        <v>223</v>
      </c>
      <c r="B145" s="135">
        <f>C145+G145+H145</f>
        <v>247</v>
      </c>
      <c r="C145" s="136">
        <f>D145+E145+F145</f>
        <v>185</v>
      </c>
      <c r="D145" s="123">
        <v>147</v>
      </c>
      <c r="E145" s="123">
        <v>34</v>
      </c>
      <c r="F145" s="123">
        <v>4</v>
      </c>
      <c r="G145" s="123">
        <v>3</v>
      </c>
      <c r="H145" s="136">
        <v>59</v>
      </c>
      <c r="I145" s="14"/>
    </row>
    <row r="146" spans="1:15" x14ac:dyDescent="0.25">
      <c r="A146" s="21" t="s">
        <v>224</v>
      </c>
      <c r="B146" s="135">
        <f>C146+G146+H146</f>
        <v>134</v>
      </c>
      <c r="C146" s="136">
        <f>D146+E146+F146</f>
        <v>120</v>
      </c>
      <c r="D146" s="123">
        <v>92</v>
      </c>
      <c r="E146" s="123">
        <v>22</v>
      </c>
      <c r="F146" s="123">
        <v>6</v>
      </c>
      <c r="G146" s="123">
        <v>1</v>
      </c>
      <c r="H146" s="136">
        <v>13</v>
      </c>
      <c r="I146" s="14"/>
    </row>
    <row r="147" spans="1:15" x14ac:dyDescent="0.25">
      <c r="A147" s="21" t="s">
        <v>225</v>
      </c>
      <c r="B147" s="135">
        <f>C147+G147+H147</f>
        <v>113</v>
      </c>
      <c r="C147" s="136">
        <f>D147+E147+F147</f>
        <v>109</v>
      </c>
      <c r="D147" s="123">
        <v>76</v>
      </c>
      <c r="E147" s="123">
        <v>29</v>
      </c>
      <c r="F147" s="123">
        <v>4</v>
      </c>
      <c r="G147" s="123">
        <v>0</v>
      </c>
      <c r="H147" s="136">
        <v>4</v>
      </c>
      <c r="I147" s="14"/>
    </row>
    <row r="148" spans="1:15" x14ac:dyDescent="0.25">
      <c r="A148" s="23" t="s">
        <v>4</v>
      </c>
      <c r="B148" s="135">
        <f t="shared" ref="B148:G148" si="33">SUM(B143:B147)</f>
        <v>820</v>
      </c>
      <c r="C148" s="135">
        <f t="shared" si="33"/>
        <v>705</v>
      </c>
      <c r="D148" s="135">
        <f t="shared" si="33"/>
        <v>519</v>
      </c>
      <c r="E148" s="135">
        <f t="shared" si="33"/>
        <v>167</v>
      </c>
      <c r="F148" s="135">
        <f t="shared" si="33"/>
        <v>19</v>
      </c>
      <c r="G148" s="135">
        <f t="shared" si="33"/>
        <v>7</v>
      </c>
      <c r="H148" s="135">
        <f>SUM(H143:H147)</f>
        <v>108</v>
      </c>
      <c r="I148" s="14"/>
    </row>
    <row r="150" spans="1:15" ht="77.25" customHeight="1" x14ac:dyDescent="0.25">
      <c r="A150" s="18" t="s">
        <v>226</v>
      </c>
      <c r="B150" s="19" t="s">
        <v>1</v>
      </c>
      <c r="C150" s="15" t="s">
        <v>227</v>
      </c>
      <c r="D150" s="48" t="s">
        <v>260</v>
      </c>
      <c r="E150" s="148" t="s">
        <v>561</v>
      </c>
      <c r="F150" s="15" t="s">
        <v>227</v>
      </c>
      <c r="G150" s="15" t="s">
        <v>260</v>
      </c>
      <c r="H150" s="15" t="s">
        <v>227</v>
      </c>
      <c r="I150" s="148" t="s">
        <v>541</v>
      </c>
      <c r="J150" s="24" t="s">
        <v>2</v>
      </c>
      <c r="K150" s="14"/>
      <c r="L150" s="14"/>
      <c r="M150" s="14"/>
      <c r="N150" s="14"/>
    </row>
    <row r="151" spans="1:15" x14ac:dyDescent="0.25">
      <c r="A151" s="20" t="s">
        <v>3</v>
      </c>
      <c r="B151" s="17"/>
      <c r="C151" s="17" t="s">
        <v>4</v>
      </c>
      <c r="D151" s="60" t="s">
        <v>4</v>
      </c>
      <c r="E151" s="17" t="s">
        <v>6</v>
      </c>
      <c r="F151" s="17" t="s">
        <v>7</v>
      </c>
      <c r="G151" s="17" t="s">
        <v>9</v>
      </c>
      <c r="H151" s="17" t="s">
        <v>113</v>
      </c>
      <c r="I151" s="17" t="s">
        <v>149</v>
      </c>
      <c r="J151" s="17"/>
      <c r="K151" s="14"/>
      <c r="L151" s="14"/>
      <c r="M151" s="14"/>
      <c r="N151" s="14"/>
    </row>
    <row r="152" spans="1:15" x14ac:dyDescent="0.25">
      <c r="A152" s="21" t="s">
        <v>228</v>
      </c>
      <c r="B152" s="135">
        <f t="shared" ref="B152:B157" si="34">C152+D152+I152+J152</f>
        <v>217</v>
      </c>
      <c r="C152" s="136">
        <f t="shared" ref="C152:C157" si="35">E152+F152+H152</f>
        <v>162</v>
      </c>
      <c r="D152" s="136">
        <f t="shared" ref="D152:D157" si="36">G152</f>
        <v>24</v>
      </c>
      <c r="E152" s="123">
        <v>129</v>
      </c>
      <c r="F152" s="123">
        <v>30</v>
      </c>
      <c r="G152" s="123">
        <v>24</v>
      </c>
      <c r="H152" s="123">
        <v>3</v>
      </c>
      <c r="I152" s="123">
        <v>0</v>
      </c>
      <c r="J152" s="136">
        <v>31</v>
      </c>
      <c r="K152" s="14"/>
      <c r="L152" s="54"/>
      <c r="M152" s="14"/>
      <c r="N152" s="14"/>
    </row>
    <row r="153" spans="1:15" x14ac:dyDescent="0.25">
      <c r="A153" s="21" t="s">
        <v>229</v>
      </c>
      <c r="B153" s="135">
        <f t="shared" si="34"/>
        <v>317</v>
      </c>
      <c r="C153" s="136">
        <f t="shared" si="35"/>
        <v>249</v>
      </c>
      <c r="D153" s="136">
        <f t="shared" si="36"/>
        <v>22</v>
      </c>
      <c r="E153" s="123">
        <v>200</v>
      </c>
      <c r="F153" s="123">
        <v>47</v>
      </c>
      <c r="G153" s="123">
        <v>22</v>
      </c>
      <c r="H153" s="123">
        <v>2</v>
      </c>
      <c r="I153" s="123">
        <v>1</v>
      </c>
      <c r="J153" s="136">
        <v>45</v>
      </c>
      <c r="K153" s="14"/>
      <c r="L153" s="14"/>
      <c r="M153" s="14"/>
      <c r="N153" s="14"/>
    </row>
    <row r="154" spans="1:15" x14ac:dyDescent="0.25">
      <c r="A154" s="21" t="s">
        <v>230</v>
      </c>
      <c r="B154" s="135">
        <f t="shared" si="34"/>
        <v>315</v>
      </c>
      <c r="C154" s="136">
        <f t="shared" si="35"/>
        <v>277</v>
      </c>
      <c r="D154" s="136">
        <f t="shared" si="36"/>
        <v>16</v>
      </c>
      <c r="E154" s="123">
        <v>246</v>
      </c>
      <c r="F154" s="123">
        <v>30</v>
      </c>
      <c r="G154" s="123">
        <v>16</v>
      </c>
      <c r="H154" s="123">
        <v>1</v>
      </c>
      <c r="I154" s="123">
        <v>0</v>
      </c>
      <c r="J154" s="136">
        <v>22</v>
      </c>
      <c r="K154" s="14"/>
      <c r="L154" s="14"/>
      <c r="M154" s="14"/>
      <c r="N154" s="14"/>
    </row>
    <row r="155" spans="1:15" x14ac:dyDescent="0.25">
      <c r="A155" s="21" t="s">
        <v>231</v>
      </c>
      <c r="B155" s="135">
        <f t="shared" si="34"/>
        <v>60</v>
      </c>
      <c r="C155" s="136">
        <f t="shared" si="35"/>
        <v>54</v>
      </c>
      <c r="D155" s="136">
        <f t="shared" si="36"/>
        <v>2</v>
      </c>
      <c r="E155" s="123">
        <v>47</v>
      </c>
      <c r="F155" s="123">
        <v>6</v>
      </c>
      <c r="G155" s="123">
        <v>2</v>
      </c>
      <c r="H155" s="123">
        <v>1</v>
      </c>
      <c r="I155" s="123">
        <v>0</v>
      </c>
      <c r="J155" s="136">
        <v>4</v>
      </c>
      <c r="K155" s="14"/>
      <c r="L155" s="14"/>
      <c r="M155" s="14"/>
      <c r="N155" s="14"/>
      <c r="O155" s="14"/>
    </row>
    <row r="156" spans="1:15" x14ac:dyDescent="0.25">
      <c r="A156" s="21" t="s">
        <v>232</v>
      </c>
      <c r="B156" s="135">
        <f t="shared" si="34"/>
        <v>99</v>
      </c>
      <c r="C156" s="136">
        <f t="shared" si="35"/>
        <v>89</v>
      </c>
      <c r="D156" s="136">
        <f t="shared" si="36"/>
        <v>8</v>
      </c>
      <c r="E156" s="123">
        <v>75</v>
      </c>
      <c r="F156" s="123">
        <v>12</v>
      </c>
      <c r="G156" s="123">
        <v>8</v>
      </c>
      <c r="H156" s="123">
        <v>2</v>
      </c>
      <c r="I156" s="123">
        <v>0</v>
      </c>
      <c r="J156" s="136">
        <v>2</v>
      </c>
      <c r="K156" s="14"/>
      <c r="L156" s="14"/>
      <c r="M156" s="14"/>
      <c r="N156" s="14"/>
      <c r="O156" s="14"/>
    </row>
    <row r="157" spans="1:15" x14ac:dyDescent="0.25">
      <c r="A157" s="21" t="s">
        <v>233</v>
      </c>
      <c r="B157" s="135">
        <f t="shared" si="34"/>
        <v>117</v>
      </c>
      <c r="C157" s="136">
        <f t="shared" si="35"/>
        <v>101</v>
      </c>
      <c r="D157" s="136">
        <f t="shared" si="36"/>
        <v>8</v>
      </c>
      <c r="E157" s="123">
        <v>83</v>
      </c>
      <c r="F157" s="123">
        <v>15</v>
      </c>
      <c r="G157" s="123">
        <v>8</v>
      </c>
      <c r="H157" s="123">
        <v>3</v>
      </c>
      <c r="I157" s="123">
        <v>0</v>
      </c>
      <c r="J157" s="136">
        <v>8</v>
      </c>
      <c r="K157" s="14"/>
      <c r="L157" s="14"/>
      <c r="M157" s="14"/>
      <c r="N157" s="14"/>
      <c r="O157" s="14"/>
    </row>
    <row r="158" spans="1:15" x14ac:dyDescent="0.25">
      <c r="A158" s="23" t="s">
        <v>4</v>
      </c>
      <c r="B158" s="135">
        <f t="shared" ref="B158:I158" si="37">SUM(B152:B157)</f>
        <v>1125</v>
      </c>
      <c r="C158" s="135">
        <f t="shared" si="37"/>
        <v>932</v>
      </c>
      <c r="D158" s="135">
        <f t="shared" si="37"/>
        <v>80</v>
      </c>
      <c r="E158" s="135">
        <f t="shared" si="37"/>
        <v>780</v>
      </c>
      <c r="F158" s="135">
        <f t="shared" si="37"/>
        <v>140</v>
      </c>
      <c r="G158" s="135">
        <f t="shared" si="37"/>
        <v>80</v>
      </c>
      <c r="H158" s="135">
        <f t="shared" si="37"/>
        <v>12</v>
      </c>
      <c r="I158" s="135">
        <f t="shared" si="37"/>
        <v>1</v>
      </c>
      <c r="J158" s="135">
        <f>SUM(J152:J157)</f>
        <v>112</v>
      </c>
      <c r="K158" s="14"/>
      <c r="L158" s="14"/>
      <c r="M158" s="14"/>
      <c r="N158" s="14"/>
      <c r="O158" s="14"/>
    </row>
    <row r="160" spans="1:15" ht="79.5" customHeight="1" x14ac:dyDescent="0.25">
      <c r="A160" s="18" t="s">
        <v>234</v>
      </c>
      <c r="B160" s="19" t="s">
        <v>1</v>
      </c>
      <c r="C160" s="15" t="s">
        <v>235</v>
      </c>
      <c r="D160" s="148" t="s">
        <v>562</v>
      </c>
      <c r="E160" s="15" t="s">
        <v>235</v>
      </c>
      <c r="F160" s="15" t="s">
        <v>235</v>
      </c>
      <c r="G160" s="15" t="s">
        <v>235</v>
      </c>
      <c r="H160" s="148" t="s">
        <v>541</v>
      </c>
      <c r="I160" s="24" t="s">
        <v>2</v>
      </c>
      <c r="K160" s="99"/>
    </row>
    <row r="161" spans="1:13" x14ac:dyDescent="0.25">
      <c r="A161" s="20" t="s">
        <v>3</v>
      </c>
      <c r="B161" s="17"/>
      <c r="C161" s="17" t="s">
        <v>4</v>
      </c>
      <c r="D161" s="17" t="s">
        <v>6</v>
      </c>
      <c r="E161" s="17" t="s">
        <v>7</v>
      </c>
      <c r="F161" s="17" t="s">
        <v>9</v>
      </c>
      <c r="G161" s="17" t="s">
        <v>113</v>
      </c>
      <c r="H161" s="17" t="s">
        <v>149</v>
      </c>
      <c r="I161" s="17"/>
    </row>
    <row r="162" spans="1:13" x14ac:dyDescent="0.25">
      <c r="A162" s="21" t="s">
        <v>236</v>
      </c>
      <c r="B162" s="135">
        <f>C162+H162+I162</f>
        <v>312</v>
      </c>
      <c r="C162" s="136">
        <f>D162+E162+F162+G162</f>
        <v>235</v>
      </c>
      <c r="D162" s="123">
        <v>189</v>
      </c>
      <c r="E162" s="123">
        <v>30</v>
      </c>
      <c r="F162" s="123">
        <v>14</v>
      </c>
      <c r="G162" s="123">
        <v>2</v>
      </c>
      <c r="H162" s="123">
        <v>1</v>
      </c>
      <c r="I162" s="136">
        <v>76</v>
      </c>
    </row>
    <row r="163" spans="1:13" x14ac:dyDescent="0.25">
      <c r="A163" s="21" t="s">
        <v>237</v>
      </c>
      <c r="B163" s="135">
        <f>C163+H163+I163</f>
        <v>212</v>
      </c>
      <c r="C163" s="136">
        <f>D163+E163+F163+G163</f>
        <v>152</v>
      </c>
      <c r="D163" s="123">
        <v>116</v>
      </c>
      <c r="E163" s="123">
        <v>20</v>
      </c>
      <c r="F163" s="123">
        <v>16</v>
      </c>
      <c r="G163" s="123">
        <v>0</v>
      </c>
      <c r="H163" s="123">
        <v>0</v>
      </c>
      <c r="I163" s="136">
        <v>60</v>
      </c>
    </row>
    <row r="164" spans="1:13" x14ac:dyDescent="0.25">
      <c r="A164" s="21" t="s">
        <v>238</v>
      </c>
      <c r="B164" s="135">
        <f>C164+H164+I164</f>
        <v>209</v>
      </c>
      <c r="C164" s="136">
        <f>D164+E164+F164+G164</f>
        <v>145</v>
      </c>
      <c r="D164" s="123">
        <v>98</v>
      </c>
      <c r="E164" s="123">
        <v>23</v>
      </c>
      <c r="F164" s="123">
        <v>21</v>
      </c>
      <c r="G164" s="123">
        <v>3</v>
      </c>
      <c r="H164" s="123">
        <v>3</v>
      </c>
      <c r="I164" s="136">
        <v>61</v>
      </c>
    </row>
    <row r="165" spans="1:13" x14ac:dyDescent="0.25">
      <c r="A165" s="21" t="s">
        <v>239</v>
      </c>
      <c r="B165" s="135">
        <f>C165+H165+I165</f>
        <v>150</v>
      </c>
      <c r="C165" s="136">
        <f>D165+E165+F165+G165</f>
        <v>137</v>
      </c>
      <c r="D165" s="123">
        <v>108</v>
      </c>
      <c r="E165" s="123">
        <v>18</v>
      </c>
      <c r="F165" s="123">
        <v>6</v>
      </c>
      <c r="G165" s="123">
        <v>5</v>
      </c>
      <c r="H165" s="123">
        <v>0</v>
      </c>
      <c r="I165" s="136">
        <v>13</v>
      </c>
    </row>
    <row r="166" spans="1:13" x14ac:dyDescent="0.25">
      <c r="A166" s="21" t="s">
        <v>240</v>
      </c>
      <c r="B166" s="135">
        <f>C166+H166+I166</f>
        <v>124</v>
      </c>
      <c r="C166" s="136">
        <f>D166+E166+F166+G166</f>
        <v>112</v>
      </c>
      <c r="D166" s="123">
        <v>86</v>
      </c>
      <c r="E166" s="123">
        <v>17</v>
      </c>
      <c r="F166" s="123">
        <v>9</v>
      </c>
      <c r="G166" s="123">
        <v>0</v>
      </c>
      <c r="H166" s="123">
        <v>0</v>
      </c>
      <c r="I166" s="136">
        <v>12</v>
      </c>
    </row>
    <row r="167" spans="1:13" x14ac:dyDescent="0.25">
      <c r="A167" s="23" t="s">
        <v>4</v>
      </c>
      <c r="B167" s="135">
        <f t="shared" ref="B167:H167" si="38">SUM(B162:B166)</f>
        <v>1007</v>
      </c>
      <c r="C167" s="135">
        <f t="shared" si="38"/>
        <v>781</v>
      </c>
      <c r="D167" s="135">
        <f t="shared" si="38"/>
        <v>597</v>
      </c>
      <c r="E167" s="135">
        <f t="shared" si="38"/>
        <v>108</v>
      </c>
      <c r="F167" s="135">
        <f t="shared" si="38"/>
        <v>66</v>
      </c>
      <c r="G167" s="135">
        <f t="shared" si="38"/>
        <v>10</v>
      </c>
      <c r="H167" s="135">
        <f t="shared" si="38"/>
        <v>4</v>
      </c>
      <c r="I167" s="135">
        <f>SUM(I162:I166)</f>
        <v>222</v>
      </c>
    </row>
    <row r="169" spans="1:13" ht="79.5" customHeight="1" x14ac:dyDescent="0.25">
      <c r="A169" s="61" t="s">
        <v>241</v>
      </c>
      <c r="B169" s="38" t="s">
        <v>1</v>
      </c>
      <c r="C169" s="48" t="s">
        <v>242</v>
      </c>
      <c r="D169" s="148" t="s">
        <v>563</v>
      </c>
      <c r="E169" s="48" t="s">
        <v>242</v>
      </c>
      <c r="F169" s="48" t="s">
        <v>242</v>
      </c>
      <c r="G169" s="48" t="s">
        <v>242</v>
      </c>
      <c r="H169" s="148" t="s">
        <v>541</v>
      </c>
      <c r="I169" s="48" t="s">
        <v>2</v>
      </c>
      <c r="J169" s="14"/>
      <c r="K169" s="54"/>
      <c r="L169" s="14"/>
      <c r="M169" s="14"/>
    </row>
    <row r="170" spans="1:13" x14ac:dyDescent="0.25">
      <c r="A170" s="20" t="s">
        <v>3</v>
      </c>
      <c r="B170" s="17"/>
      <c r="C170" s="17" t="s">
        <v>4</v>
      </c>
      <c r="D170" s="17" t="s">
        <v>6</v>
      </c>
      <c r="E170" s="17" t="s">
        <v>7</v>
      </c>
      <c r="F170" s="17" t="s">
        <v>9</v>
      </c>
      <c r="G170" s="17" t="s">
        <v>113</v>
      </c>
      <c r="H170" s="17" t="s">
        <v>149</v>
      </c>
      <c r="I170" s="17"/>
      <c r="J170" s="14"/>
      <c r="K170" s="14"/>
      <c r="L170" s="14"/>
      <c r="M170" s="14"/>
    </row>
    <row r="171" spans="1:13" x14ac:dyDescent="0.25">
      <c r="A171" s="21" t="s">
        <v>243</v>
      </c>
      <c r="B171" s="135">
        <f>C171+H171+I171</f>
        <v>252</v>
      </c>
      <c r="C171" s="136">
        <f>D171+E171+F171+G171</f>
        <v>181</v>
      </c>
      <c r="D171" s="123">
        <v>124</v>
      </c>
      <c r="E171" s="123">
        <v>30</v>
      </c>
      <c r="F171" s="123">
        <v>26</v>
      </c>
      <c r="G171" s="123">
        <v>1</v>
      </c>
      <c r="H171" s="123">
        <v>1</v>
      </c>
      <c r="I171" s="136">
        <v>70</v>
      </c>
    </row>
    <row r="172" spans="1:13" x14ac:dyDescent="0.25">
      <c r="A172" s="21" t="s">
        <v>244</v>
      </c>
      <c r="B172" s="135">
        <f t="shared" ref="B172:B175" si="39">C172+H172+I172</f>
        <v>285</v>
      </c>
      <c r="C172" s="136">
        <f>D172+E172+F172+G172</f>
        <v>201</v>
      </c>
      <c r="D172" s="123">
        <v>140</v>
      </c>
      <c r="E172" s="123">
        <v>36</v>
      </c>
      <c r="F172" s="123">
        <v>24</v>
      </c>
      <c r="G172" s="123">
        <v>1</v>
      </c>
      <c r="H172" s="123">
        <v>0</v>
      </c>
      <c r="I172" s="136">
        <v>84</v>
      </c>
    </row>
    <row r="173" spans="1:13" x14ac:dyDescent="0.25">
      <c r="A173" s="21" t="s">
        <v>245</v>
      </c>
      <c r="B173" s="135">
        <f t="shared" si="39"/>
        <v>468</v>
      </c>
      <c r="C173" s="136">
        <f>D173+E173+F173+G173</f>
        <v>380</v>
      </c>
      <c r="D173" s="123">
        <v>271</v>
      </c>
      <c r="E173" s="123">
        <v>55</v>
      </c>
      <c r="F173" s="123">
        <v>51</v>
      </c>
      <c r="G173" s="123">
        <v>3</v>
      </c>
      <c r="H173" s="123">
        <v>0</v>
      </c>
      <c r="I173" s="136">
        <v>88</v>
      </c>
    </row>
    <row r="174" spans="1:13" x14ac:dyDescent="0.25">
      <c r="A174" s="21" t="s">
        <v>246</v>
      </c>
      <c r="B174" s="135">
        <f t="shared" si="39"/>
        <v>405</v>
      </c>
      <c r="C174" s="136">
        <f>D174+E174+F174+G174</f>
        <v>329</v>
      </c>
      <c r="D174" s="123">
        <v>238</v>
      </c>
      <c r="E174" s="123">
        <v>54</v>
      </c>
      <c r="F174" s="123">
        <v>35</v>
      </c>
      <c r="G174" s="123">
        <v>2</v>
      </c>
      <c r="H174" s="123">
        <v>0</v>
      </c>
      <c r="I174" s="136">
        <v>76</v>
      </c>
    </row>
    <row r="175" spans="1:13" x14ac:dyDescent="0.25">
      <c r="A175" s="21" t="s">
        <v>247</v>
      </c>
      <c r="B175" s="135">
        <f t="shared" si="39"/>
        <v>440</v>
      </c>
      <c r="C175" s="136">
        <f>D175+E175+F175+G175</f>
        <v>344</v>
      </c>
      <c r="D175" s="123">
        <v>255</v>
      </c>
      <c r="E175" s="123">
        <v>57</v>
      </c>
      <c r="F175" s="123">
        <v>26</v>
      </c>
      <c r="G175" s="123">
        <v>6</v>
      </c>
      <c r="H175" s="123">
        <v>0</v>
      </c>
      <c r="I175" s="136">
        <v>96</v>
      </c>
    </row>
    <row r="176" spans="1:13" x14ac:dyDescent="0.25">
      <c r="A176" s="23" t="s">
        <v>4</v>
      </c>
      <c r="B176" s="135">
        <f t="shared" ref="B176:H176" si="40">SUM(B171:B175)</f>
        <v>1850</v>
      </c>
      <c r="C176" s="135">
        <f t="shared" si="40"/>
        <v>1435</v>
      </c>
      <c r="D176" s="135">
        <f t="shared" si="40"/>
        <v>1028</v>
      </c>
      <c r="E176" s="135">
        <f t="shared" si="40"/>
        <v>232</v>
      </c>
      <c r="F176" s="135">
        <f t="shared" si="40"/>
        <v>162</v>
      </c>
      <c r="G176" s="135">
        <f t="shared" si="40"/>
        <v>13</v>
      </c>
      <c r="H176" s="135">
        <f t="shared" si="40"/>
        <v>1</v>
      </c>
      <c r="I176" s="135">
        <f>SUM(I171:I175)</f>
        <v>414</v>
      </c>
    </row>
  </sheetData>
  <pageMargins left="0.7" right="0.7" top="0.75" bottom="0.75" header="0.3" footer="0.3"/>
  <pageSetup paperSize="5" orientation="portrait" r:id="rId1"/>
  <headerFooter>
    <oddHeader>&amp;CCHAUTAUQUA COUNTY BOARD OF ELECTIONS
NOVEMBER 3, 2015 GENERAL ELECTION</oddHeader>
  </headerFooter>
  <rowBreaks count="1" manualBreakCount="1">
    <brk id="36" max="16383" man="1"/>
  </rowBreaks>
  <ignoredErrors>
    <ignoredError sqref="B8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L145"/>
  <sheetViews>
    <sheetView view="pageLayout" topLeftCell="A49" zoomScaleNormal="100" workbookViewId="0">
      <selection activeCell="L79" sqref="L79"/>
    </sheetView>
  </sheetViews>
  <sheetFormatPr defaultRowHeight="15" x14ac:dyDescent="0.25"/>
  <cols>
    <col min="1" max="1" width="16.5703125" bestFit="1" customWidth="1"/>
    <col min="2" max="13" width="5.7109375" customWidth="1"/>
  </cols>
  <sheetData>
    <row r="2" spans="1:12" ht="59.25" customHeight="1" x14ac:dyDescent="0.25">
      <c r="A2" s="146" t="s">
        <v>731</v>
      </c>
      <c r="B2" s="38" t="s">
        <v>1</v>
      </c>
      <c r="C2" s="48" t="s">
        <v>503</v>
      </c>
      <c r="D2" s="148" t="s">
        <v>564</v>
      </c>
      <c r="E2" s="48" t="s">
        <v>503</v>
      </c>
      <c r="F2" s="48" t="s">
        <v>503</v>
      </c>
      <c r="G2" s="48" t="s">
        <v>503</v>
      </c>
      <c r="H2" s="148" t="s">
        <v>547</v>
      </c>
      <c r="I2" s="148" t="s">
        <v>541</v>
      </c>
      <c r="J2" s="48" t="s">
        <v>2</v>
      </c>
    </row>
    <row r="3" spans="1:12" ht="15" customHeight="1" x14ac:dyDescent="0.25">
      <c r="A3" s="62" t="s">
        <v>3</v>
      </c>
      <c r="B3" s="60"/>
      <c r="C3" s="60" t="s">
        <v>4</v>
      </c>
      <c r="D3" s="60" t="s">
        <v>128</v>
      </c>
      <c r="E3" s="60" t="s">
        <v>8</v>
      </c>
      <c r="F3" s="60" t="s">
        <v>9</v>
      </c>
      <c r="G3" s="60" t="s">
        <v>251</v>
      </c>
      <c r="H3" s="149" t="s">
        <v>149</v>
      </c>
      <c r="I3" s="149" t="s">
        <v>149</v>
      </c>
      <c r="J3" s="60"/>
    </row>
    <row r="4" spans="1:12" ht="15.75" customHeight="1" x14ac:dyDescent="0.25">
      <c r="A4" s="47" t="s">
        <v>27</v>
      </c>
      <c r="B4" s="135">
        <f>C4+H4+I4+J4</f>
        <v>102</v>
      </c>
      <c r="C4" s="137">
        <f>D4+E4+F4+G4</f>
        <v>74</v>
      </c>
      <c r="D4" s="123">
        <v>68</v>
      </c>
      <c r="E4" s="123">
        <v>2</v>
      </c>
      <c r="F4" s="123">
        <v>4</v>
      </c>
      <c r="G4" s="123">
        <v>0</v>
      </c>
      <c r="H4" s="123">
        <v>12</v>
      </c>
      <c r="I4" s="123">
        <v>0</v>
      </c>
      <c r="J4" s="136">
        <v>16</v>
      </c>
      <c r="L4" s="187"/>
    </row>
    <row r="5" spans="1:12" ht="15.75" customHeight="1" x14ac:dyDescent="0.25">
      <c r="A5" s="47" t="s">
        <v>28</v>
      </c>
      <c r="B5" s="135">
        <f t="shared" ref="B5:B15" si="0">C5+H5+I5+J5</f>
        <v>237</v>
      </c>
      <c r="C5" s="137">
        <f t="shared" ref="C5:C15" si="1">D5+E5+F5+G5</f>
        <v>157</v>
      </c>
      <c r="D5" s="123">
        <v>139</v>
      </c>
      <c r="E5" s="123">
        <v>7</v>
      </c>
      <c r="F5" s="123">
        <v>9</v>
      </c>
      <c r="G5" s="123">
        <v>2</v>
      </c>
      <c r="H5" s="123">
        <v>60</v>
      </c>
      <c r="I5" s="123">
        <v>1</v>
      </c>
      <c r="J5" s="136">
        <v>19</v>
      </c>
      <c r="L5" s="187"/>
    </row>
    <row r="6" spans="1:12" ht="15.75" customHeight="1" x14ac:dyDescent="0.25">
      <c r="A6" s="47" t="s">
        <v>29</v>
      </c>
      <c r="B6" s="135">
        <f t="shared" si="0"/>
        <v>216</v>
      </c>
      <c r="C6" s="137">
        <f t="shared" si="1"/>
        <v>150</v>
      </c>
      <c r="D6" s="123">
        <v>128</v>
      </c>
      <c r="E6" s="123">
        <v>7</v>
      </c>
      <c r="F6" s="123">
        <v>12</v>
      </c>
      <c r="G6" s="123">
        <v>3</v>
      </c>
      <c r="H6" s="123">
        <v>40</v>
      </c>
      <c r="I6" s="123">
        <v>3</v>
      </c>
      <c r="J6" s="136">
        <v>23</v>
      </c>
      <c r="L6" s="187"/>
    </row>
    <row r="7" spans="1:12" ht="15.75" customHeight="1" x14ac:dyDescent="0.25">
      <c r="A7" s="47" t="s">
        <v>121</v>
      </c>
      <c r="B7" s="135">
        <f t="shared" si="0"/>
        <v>193</v>
      </c>
      <c r="C7" s="137">
        <f t="shared" si="1"/>
        <v>126</v>
      </c>
      <c r="D7" s="123">
        <v>105</v>
      </c>
      <c r="E7" s="123">
        <v>6</v>
      </c>
      <c r="F7" s="123">
        <v>12</v>
      </c>
      <c r="G7" s="123">
        <v>3</v>
      </c>
      <c r="H7" s="123">
        <v>36</v>
      </c>
      <c r="I7" s="123">
        <v>3</v>
      </c>
      <c r="J7" s="136">
        <v>28</v>
      </c>
      <c r="L7" s="187"/>
    </row>
    <row r="8" spans="1:12" ht="15.75" customHeight="1" x14ac:dyDescent="0.25">
      <c r="A8" s="47" t="s">
        <v>31</v>
      </c>
      <c r="B8" s="135">
        <f t="shared" si="0"/>
        <v>416</v>
      </c>
      <c r="C8" s="137">
        <f t="shared" si="1"/>
        <v>261</v>
      </c>
      <c r="D8" s="123">
        <v>224</v>
      </c>
      <c r="E8" s="123">
        <v>12</v>
      </c>
      <c r="F8" s="123">
        <v>22</v>
      </c>
      <c r="G8" s="123">
        <v>3</v>
      </c>
      <c r="H8" s="123">
        <v>94</v>
      </c>
      <c r="I8" s="123">
        <v>5</v>
      </c>
      <c r="J8" s="136">
        <v>56</v>
      </c>
      <c r="L8" s="187"/>
    </row>
    <row r="9" spans="1:12" ht="15.75" customHeight="1" x14ac:dyDescent="0.25">
      <c r="A9" s="47" t="s">
        <v>32</v>
      </c>
      <c r="B9" s="135">
        <f t="shared" si="0"/>
        <v>190</v>
      </c>
      <c r="C9" s="137">
        <f t="shared" si="1"/>
        <v>127</v>
      </c>
      <c r="D9" s="123">
        <v>105</v>
      </c>
      <c r="E9" s="123">
        <v>8</v>
      </c>
      <c r="F9" s="123">
        <v>13</v>
      </c>
      <c r="G9" s="123">
        <v>1</v>
      </c>
      <c r="H9" s="123">
        <v>43</v>
      </c>
      <c r="I9" s="123">
        <v>2</v>
      </c>
      <c r="J9" s="136">
        <v>18</v>
      </c>
      <c r="L9" s="187"/>
    </row>
    <row r="10" spans="1:12" ht="15.75" customHeight="1" x14ac:dyDescent="0.25">
      <c r="A10" s="47" t="s">
        <v>261</v>
      </c>
      <c r="B10" s="135">
        <f t="shared" si="0"/>
        <v>94</v>
      </c>
      <c r="C10" s="137">
        <f t="shared" si="1"/>
        <v>77</v>
      </c>
      <c r="D10" s="123">
        <v>71</v>
      </c>
      <c r="E10" s="123">
        <v>4</v>
      </c>
      <c r="F10" s="123">
        <v>1</v>
      </c>
      <c r="G10" s="123">
        <v>1</v>
      </c>
      <c r="H10" s="123">
        <v>10</v>
      </c>
      <c r="I10" s="123">
        <v>1</v>
      </c>
      <c r="J10" s="136">
        <v>6</v>
      </c>
      <c r="L10" s="187"/>
    </row>
    <row r="11" spans="1:12" x14ac:dyDescent="0.25">
      <c r="A11" s="47" t="s">
        <v>34</v>
      </c>
      <c r="B11" s="135">
        <f t="shared" si="0"/>
        <v>123</v>
      </c>
      <c r="C11" s="137">
        <f t="shared" si="1"/>
        <v>75</v>
      </c>
      <c r="D11" s="123">
        <v>63</v>
      </c>
      <c r="E11" s="123">
        <v>4</v>
      </c>
      <c r="F11" s="123">
        <v>7</v>
      </c>
      <c r="G11" s="123">
        <v>1</v>
      </c>
      <c r="H11" s="123">
        <v>32</v>
      </c>
      <c r="I11" s="123">
        <v>1</v>
      </c>
      <c r="J11" s="136">
        <v>15</v>
      </c>
      <c r="L11" s="187"/>
    </row>
    <row r="12" spans="1:12" x14ac:dyDescent="0.25">
      <c r="A12" s="47" t="s">
        <v>35</v>
      </c>
      <c r="B12" s="135">
        <f t="shared" si="0"/>
        <v>225</v>
      </c>
      <c r="C12" s="137">
        <f t="shared" si="1"/>
        <v>155</v>
      </c>
      <c r="D12" s="123">
        <v>133</v>
      </c>
      <c r="E12" s="123">
        <v>6</v>
      </c>
      <c r="F12" s="123">
        <v>16</v>
      </c>
      <c r="G12" s="123">
        <v>0</v>
      </c>
      <c r="H12" s="123">
        <v>39</v>
      </c>
      <c r="I12" s="123">
        <v>3</v>
      </c>
      <c r="J12" s="136">
        <v>28</v>
      </c>
      <c r="L12" s="187"/>
    </row>
    <row r="13" spans="1:12" x14ac:dyDescent="0.25">
      <c r="A13" s="47" t="s">
        <v>36</v>
      </c>
      <c r="B13" s="135">
        <f t="shared" si="0"/>
        <v>157</v>
      </c>
      <c r="C13" s="137">
        <f t="shared" si="1"/>
        <v>130</v>
      </c>
      <c r="D13" s="123">
        <v>117</v>
      </c>
      <c r="E13" s="123">
        <v>9</v>
      </c>
      <c r="F13" s="123">
        <v>3</v>
      </c>
      <c r="G13" s="123">
        <v>1</v>
      </c>
      <c r="H13" s="123">
        <v>20</v>
      </c>
      <c r="I13" s="123">
        <v>0</v>
      </c>
      <c r="J13" s="136">
        <v>7</v>
      </c>
      <c r="L13" s="187"/>
    </row>
    <row r="14" spans="1:12" x14ac:dyDescent="0.25">
      <c r="A14" s="47" t="s">
        <v>37</v>
      </c>
      <c r="B14" s="135">
        <f t="shared" si="0"/>
        <v>131</v>
      </c>
      <c r="C14" s="137">
        <f t="shared" si="1"/>
        <v>78</v>
      </c>
      <c r="D14" s="123">
        <v>69</v>
      </c>
      <c r="E14" s="123">
        <v>1</v>
      </c>
      <c r="F14" s="123">
        <v>8</v>
      </c>
      <c r="G14" s="123">
        <v>0</v>
      </c>
      <c r="H14" s="123">
        <v>40</v>
      </c>
      <c r="I14" s="123">
        <v>1</v>
      </c>
      <c r="J14" s="136">
        <v>12</v>
      </c>
      <c r="L14" s="187"/>
    </row>
    <row r="15" spans="1:12" x14ac:dyDescent="0.25">
      <c r="A15" s="47" t="s">
        <v>38</v>
      </c>
      <c r="B15" s="135">
        <f t="shared" si="0"/>
        <v>145</v>
      </c>
      <c r="C15" s="137">
        <f t="shared" si="1"/>
        <v>99</v>
      </c>
      <c r="D15" s="123">
        <v>88</v>
      </c>
      <c r="E15" s="123">
        <v>2</v>
      </c>
      <c r="F15" s="123">
        <v>9</v>
      </c>
      <c r="G15" s="123">
        <v>0</v>
      </c>
      <c r="H15" s="123">
        <v>32</v>
      </c>
      <c r="I15" s="123">
        <v>3</v>
      </c>
      <c r="J15" s="136">
        <v>11</v>
      </c>
      <c r="L15" s="187"/>
    </row>
    <row r="16" spans="1:12" x14ac:dyDescent="0.25">
      <c r="A16" s="64" t="s">
        <v>262</v>
      </c>
      <c r="B16" s="135">
        <f t="shared" ref="B16:I16" si="2">SUM(B4:B15)</f>
        <v>2229</v>
      </c>
      <c r="C16" s="135">
        <f t="shared" si="2"/>
        <v>1509</v>
      </c>
      <c r="D16" s="135">
        <f t="shared" si="2"/>
        <v>1310</v>
      </c>
      <c r="E16" s="135">
        <f t="shared" si="2"/>
        <v>68</v>
      </c>
      <c r="F16" s="135">
        <f t="shared" si="2"/>
        <v>116</v>
      </c>
      <c r="G16" s="135">
        <f t="shared" si="2"/>
        <v>15</v>
      </c>
      <c r="H16" s="135">
        <f>SUM(H4:H15)</f>
        <v>458</v>
      </c>
      <c r="I16" s="135">
        <f t="shared" si="2"/>
        <v>23</v>
      </c>
      <c r="J16" s="135">
        <f>SUM(J4:J15)</f>
        <v>239</v>
      </c>
    </row>
    <row r="18" spans="1:6" ht="57" customHeight="1" x14ac:dyDescent="0.25">
      <c r="A18" s="296" t="s">
        <v>732</v>
      </c>
      <c r="B18" s="40" t="s">
        <v>1</v>
      </c>
      <c r="C18" s="35" t="s">
        <v>267</v>
      </c>
      <c r="D18" s="220" t="s">
        <v>565</v>
      </c>
      <c r="E18" s="220" t="s">
        <v>541</v>
      </c>
      <c r="F18" s="35" t="s">
        <v>2</v>
      </c>
    </row>
    <row r="19" spans="1:6" x14ac:dyDescent="0.25">
      <c r="A19" s="39" t="s">
        <v>3</v>
      </c>
      <c r="B19" s="38"/>
      <c r="C19" s="37" t="s">
        <v>4</v>
      </c>
      <c r="D19" s="34" t="s">
        <v>5</v>
      </c>
      <c r="E19" s="222" t="s">
        <v>149</v>
      </c>
      <c r="F19" s="37"/>
    </row>
    <row r="20" spans="1:6" x14ac:dyDescent="0.25">
      <c r="A20" s="32" t="s">
        <v>27</v>
      </c>
      <c r="B20" s="135">
        <f>C20+E20+F20</f>
        <v>102</v>
      </c>
      <c r="C20" s="136">
        <f>D20</f>
        <v>67</v>
      </c>
      <c r="D20" s="123">
        <v>67</v>
      </c>
      <c r="E20" s="123">
        <v>1</v>
      </c>
      <c r="F20" s="136">
        <v>34</v>
      </c>
    </row>
    <row r="21" spans="1:6" x14ac:dyDescent="0.25">
      <c r="A21" s="32" t="s">
        <v>28</v>
      </c>
      <c r="B21" s="135">
        <f t="shared" ref="B21:B31" si="3">C21+E21+F21</f>
        <v>238</v>
      </c>
      <c r="C21" s="136">
        <f t="shared" ref="C21:C31" si="4">D21</f>
        <v>187</v>
      </c>
      <c r="D21" s="123">
        <v>187</v>
      </c>
      <c r="E21" s="123">
        <v>1</v>
      </c>
      <c r="F21" s="136">
        <v>50</v>
      </c>
    </row>
    <row r="22" spans="1:6" x14ac:dyDescent="0.25">
      <c r="A22" s="32" t="s">
        <v>29</v>
      </c>
      <c r="B22" s="135">
        <f t="shared" si="3"/>
        <v>216</v>
      </c>
      <c r="C22" s="136">
        <f t="shared" si="4"/>
        <v>170</v>
      </c>
      <c r="D22" s="123">
        <v>170</v>
      </c>
      <c r="E22" s="123">
        <v>1</v>
      </c>
      <c r="F22" s="136">
        <v>45</v>
      </c>
    </row>
    <row r="23" spans="1:6" x14ac:dyDescent="0.25">
      <c r="A23" s="32" t="s">
        <v>121</v>
      </c>
      <c r="B23" s="135">
        <f t="shared" si="3"/>
        <v>193</v>
      </c>
      <c r="C23" s="136">
        <f t="shared" si="4"/>
        <v>135</v>
      </c>
      <c r="D23" s="123">
        <v>135</v>
      </c>
      <c r="E23" s="123">
        <v>3</v>
      </c>
      <c r="F23" s="136">
        <v>55</v>
      </c>
    </row>
    <row r="24" spans="1:6" x14ac:dyDescent="0.25">
      <c r="A24" s="32" t="s">
        <v>31</v>
      </c>
      <c r="B24" s="135">
        <f t="shared" si="3"/>
        <v>416</v>
      </c>
      <c r="C24" s="136">
        <f t="shared" si="4"/>
        <v>339</v>
      </c>
      <c r="D24" s="123">
        <v>339</v>
      </c>
      <c r="E24" s="123">
        <v>1</v>
      </c>
      <c r="F24" s="136">
        <v>76</v>
      </c>
    </row>
    <row r="25" spans="1:6" x14ac:dyDescent="0.25">
      <c r="A25" s="32" t="s">
        <v>32</v>
      </c>
      <c r="B25" s="135">
        <f t="shared" si="3"/>
        <v>190</v>
      </c>
      <c r="C25" s="136">
        <f t="shared" si="4"/>
        <v>157</v>
      </c>
      <c r="D25" s="123">
        <v>157</v>
      </c>
      <c r="E25" s="123">
        <v>0</v>
      </c>
      <c r="F25" s="136">
        <v>33</v>
      </c>
    </row>
    <row r="26" spans="1:6" x14ac:dyDescent="0.25">
      <c r="A26" s="32" t="s">
        <v>261</v>
      </c>
      <c r="B26" s="135">
        <f t="shared" si="3"/>
        <v>94</v>
      </c>
      <c r="C26" s="136">
        <f t="shared" si="4"/>
        <v>69</v>
      </c>
      <c r="D26" s="123">
        <v>69</v>
      </c>
      <c r="E26" s="123">
        <v>0</v>
      </c>
      <c r="F26" s="136">
        <v>25</v>
      </c>
    </row>
    <row r="27" spans="1:6" x14ac:dyDescent="0.25">
      <c r="A27" s="32" t="s">
        <v>34</v>
      </c>
      <c r="B27" s="135">
        <f t="shared" si="3"/>
        <v>123</v>
      </c>
      <c r="C27" s="136">
        <f t="shared" si="4"/>
        <v>98</v>
      </c>
      <c r="D27" s="123">
        <v>98</v>
      </c>
      <c r="E27" s="123">
        <v>0</v>
      </c>
      <c r="F27" s="136">
        <v>25</v>
      </c>
    </row>
    <row r="28" spans="1:6" x14ac:dyDescent="0.25">
      <c r="A28" s="32" t="s">
        <v>35</v>
      </c>
      <c r="B28" s="135">
        <f t="shared" si="3"/>
        <v>225</v>
      </c>
      <c r="C28" s="136">
        <f t="shared" si="4"/>
        <v>187</v>
      </c>
      <c r="D28" s="123">
        <v>187</v>
      </c>
      <c r="E28" s="123">
        <v>0</v>
      </c>
      <c r="F28" s="136">
        <v>38</v>
      </c>
    </row>
    <row r="29" spans="1:6" x14ac:dyDescent="0.25">
      <c r="A29" s="32" t="s">
        <v>36</v>
      </c>
      <c r="B29" s="135">
        <f t="shared" si="3"/>
        <v>157</v>
      </c>
      <c r="C29" s="136">
        <f t="shared" si="4"/>
        <v>100</v>
      </c>
      <c r="D29" s="123">
        <v>100</v>
      </c>
      <c r="E29" s="123">
        <v>0</v>
      </c>
      <c r="F29" s="136">
        <v>57</v>
      </c>
    </row>
    <row r="30" spans="1:6" x14ac:dyDescent="0.25">
      <c r="A30" s="32" t="s">
        <v>37</v>
      </c>
      <c r="B30" s="135">
        <f t="shared" si="3"/>
        <v>131</v>
      </c>
      <c r="C30" s="136">
        <f t="shared" si="4"/>
        <v>110</v>
      </c>
      <c r="D30" s="123">
        <v>110</v>
      </c>
      <c r="E30" s="123">
        <v>0</v>
      </c>
      <c r="F30" s="136">
        <v>21</v>
      </c>
    </row>
    <row r="31" spans="1:6" x14ac:dyDescent="0.25">
      <c r="A31" s="36" t="s">
        <v>38</v>
      </c>
      <c r="B31" s="135">
        <f t="shared" si="3"/>
        <v>145</v>
      </c>
      <c r="C31" s="136">
        <f t="shared" si="4"/>
        <v>123</v>
      </c>
      <c r="D31" s="123">
        <v>123</v>
      </c>
      <c r="E31" s="123">
        <v>1</v>
      </c>
      <c r="F31" s="136">
        <v>21</v>
      </c>
    </row>
    <row r="32" spans="1:6" x14ac:dyDescent="0.25">
      <c r="A32" s="32" t="s">
        <v>265</v>
      </c>
      <c r="B32" s="135">
        <f>SUM(B20:B31)</f>
        <v>2230</v>
      </c>
      <c r="C32" s="135">
        <f>SUM(C20:C31)</f>
        <v>1742</v>
      </c>
      <c r="D32" s="135">
        <f>SUM(D20:D31)</f>
        <v>1742</v>
      </c>
      <c r="E32" s="135">
        <f>SUM(E20:E31)</f>
        <v>8</v>
      </c>
      <c r="F32" s="135">
        <f>SUM(F20:F31)</f>
        <v>480</v>
      </c>
    </row>
    <row r="34" spans="1:6" ht="56.25" customHeight="1" x14ac:dyDescent="0.25">
      <c r="A34" s="146" t="s">
        <v>733</v>
      </c>
      <c r="B34" s="38" t="s">
        <v>1</v>
      </c>
      <c r="C34" s="33" t="s">
        <v>268</v>
      </c>
      <c r="D34" s="148" t="s">
        <v>566</v>
      </c>
      <c r="E34" s="148" t="s">
        <v>541</v>
      </c>
      <c r="F34" s="33" t="s">
        <v>2</v>
      </c>
    </row>
    <row r="35" spans="1:6" x14ac:dyDescent="0.25">
      <c r="A35" s="39" t="s">
        <v>3</v>
      </c>
      <c r="B35" s="37"/>
      <c r="C35" s="37" t="s">
        <v>4</v>
      </c>
      <c r="D35" s="37" t="s">
        <v>128</v>
      </c>
      <c r="E35" s="149" t="s">
        <v>149</v>
      </c>
      <c r="F35" s="37"/>
    </row>
    <row r="36" spans="1:6" x14ac:dyDescent="0.25">
      <c r="A36" s="32" t="s">
        <v>27</v>
      </c>
      <c r="B36" s="135">
        <f>C36+E36+F36</f>
        <v>102</v>
      </c>
      <c r="C36" s="137">
        <f>D36</f>
        <v>63</v>
      </c>
      <c r="D36" s="123">
        <v>63</v>
      </c>
      <c r="E36" s="123">
        <v>0</v>
      </c>
      <c r="F36" s="136">
        <v>39</v>
      </c>
    </row>
    <row r="37" spans="1:6" x14ac:dyDescent="0.25">
      <c r="A37" s="32" t="s">
        <v>28</v>
      </c>
      <c r="B37" s="135">
        <f t="shared" ref="B37:B47" si="5">C37+E37+F37</f>
        <v>238</v>
      </c>
      <c r="C37" s="137">
        <f t="shared" ref="C37:C47" si="6">D37</f>
        <v>180</v>
      </c>
      <c r="D37" s="123">
        <v>180</v>
      </c>
      <c r="E37" s="123">
        <v>2</v>
      </c>
      <c r="F37" s="136">
        <v>56</v>
      </c>
    </row>
    <row r="38" spans="1:6" x14ac:dyDescent="0.25">
      <c r="A38" s="32" t="s">
        <v>29</v>
      </c>
      <c r="B38" s="135">
        <f t="shared" si="5"/>
        <v>216</v>
      </c>
      <c r="C38" s="137">
        <f t="shared" si="6"/>
        <v>167</v>
      </c>
      <c r="D38" s="123">
        <v>167</v>
      </c>
      <c r="E38" s="123">
        <v>1</v>
      </c>
      <c r="F38" s="136">
        <v>48</v>
      </c>
    </row>
    <row r="39" spans="1:6" x14ac:dyDescent="0.25">
      <c r="A39" s="32" t="s">
        <v>121</v>
      </c>
      <c r="B39" s="135">
        <f t="shared" si="5"/>
        <v>193</v>
      </c>
      <c r="C39" s="137">
        <f t="shared" si="6"/>
        <v>126</v>
      </c>
      <c r="D39" s="123">
        <v>126</v>
      </c>
      <c r="E39" s="123">
        <v>3</v>
      </c>
      <c r="F39" s="136">
        <v>64</v>
      </c>
    </row>
    <row r="40" spans="1:6" x14ac:dyDescent="0.25">
      <c r="A40" s="32" t="s">
        <v>31</v>
      </c>
      <c r="B40" s="135">
        <f t="shared" si="5"/>
        <v>416</v>
      </c>
      <c r="C40" s="137">
        <f t="shared" si="6"/>
        <v>316</v>
      </c>
      <c r="D40" s="123">
        <v>316</v>
      </c>
      <c r="E40" s="123">
        <v>2</v>
      </c>
      <c r="F40" s="136">
        <v>98</v>
      </c>
    </row>
    <row r="41" spans="1:6" x14ac:dyDescent="0.25">
      <c r="A41" s="32" t="s">
        <v>32</v>
      </c>
      <c r="B41" s="135">
        <f t="shared" si="5"/>
        <v>190</v>
      </c>
      <c r="C41" s="137">
        <f t="shared" si="6"/>
        <v>145</v>
      </c>
      <c r="D41" s="123">
        <v>145</v>
      </c>
      <c r="E41" s="123">
        <v>1</v>
      </c>
      <c r="F41" s="136">
        <v>44</v>
      </c>
    </row>
    <row r="42" spans="1:6" x14ac:dyDescent="0.25">
      <c r="A42" s="32" t="s">
        <v>261</v>
      </c>
      <c r="B42" s="135">
        <f t="shared" si="5"/>
        <v>94</v>
      </c>
      <c r="C42" s="137">
        <f t="shared" si="6"/>
        <v>67</v>
      </c>
      <c r="D42" s="123">
        <v>67</v>
      </c>
      <c r="E42" s="123">
        <v>0</v>
      </c>
      <c r="F42" s="136">
        <v>27</v>
      </c>
    </row>
    <row r="43" spans="1:6" x14ac:dyDescent="0.25">
      <c r="A43" s="32" t="s">
        <v>34</v>
      </c>
      <c r="B43" s="135">
        <f t="shared" si="5"/>
        <v>123</v>
      </c>
      <c r="C43" s="137">
        <f t="shared" si="6"/>
        <v>91</v>
      </c>
      <c r="D43" s="123">
        <v>91</v>
      </c>
      <c r="E43" s="123">
        <v>0</v>
      </c>
      <c r="F43" s="136">
        <v>32</v>
      </c>
    </row>
    <row r="44" spans="1:6" x14ac:dyDescent="0.25">
      <c r="A44" s="32" t="s">
        <v>35</v>
      </c>
      <c r="B44" s="135">
        <f t="shared" si="5"/>
        <v>225</v>
      </c>
      <c r="C44" s="137">
        <f t="shared" si="6"/>
        <v>175</v>
      </c>
      <c r="D44" s="123">
        <v>175</v>
      </c>
      <c r="E44" s="123">
        <v>2</v>
      </c>
      <c r="F44" s="136">
        <v>48</v>
      </c>
    </row>
    <row r="45" spans="1:6" x14ac:dyDescent="0.25">
      <c r="A45" s="32" t="s">
        <v>36</v>
      </c>
      <c r="B45" s="135">
        <f t="shared" si="5"/>
        <v>157</v>
      </c>
      <c r="C45" s="137">
        <f t="shared" si="6"/>
        <v>99</v>
      </c>
      <c r="D45" s="123">
        <v>99</v>
      </c>
      <c r="E45" s="123">
        <v>1</v>
      </c>
      <c r="F45" s="136">
        <v>57</v>
      </c>
    </row>
    <row r="46" spans="1:6" x14ac:dyDescent="0.25">
      <c r="A46" s="32" t="s">
        <v>37</v>
      </c>
      <c r="B46" s="135">
        <f t="shared" si="5"/>
        <v>131</v>
      </c>
      <c r="C46" s="137">
        <f t="shared" si="6"/>
        <v>105</v>
      </c>
      <c r="D46" s="123">
        <v>105</v>
      </c>
      <c r="E46" s="123">
        <v>0</v>
      </c>
      <c r="F46" s="136">
        <v>26</v>
      </c>
    </row>
    <row r="47" spans="1:6" x14ac:dyDescent="0.25">
      <c r="A47" s="32" t="s">
        <v>38</v>
      </c>
      <c r="B47" s="135">
        <f t="shared" si="5"/>
        <v>145</v>
      </c>
      <c r="C47" s="137">
        <f t="shared" si="6"/>
        <v>119</v>
      </c>
      <c r="D47" s="123">
        <v>119</v>
      </c>
      <c r="E47" s="123">
        <v>1</v>
      </c>
      <c r="F47" s="136">
        <v>25</v>
      </c>
    </row>
    <row r="48" spans="1:6" x14ac:dyDescent="0.25">
      <c r="A48" s="41" t="s">
        <v>262</v>
      </c>
      <c r="B48" s="135">
        <f>SUM(B36:B47)</f>
        <v>2230</v>
      </c>
      <c r="C48" s="135">
        <f>SUM(C36:C47)</f>
        <v>1653</v>
      </c>
      <c r="D48" s="135">
        <f>SUM(D36:D47)</f>
        <v>1653</v>
      </c>
      <c r="E48" s="135">
        <f>SUM(E36:E47)</f>
        <v>13</v>
      </c>
      <c r="F48" s="135">
        <f>SUM(F36:F47)</f>
        <v>564</v>
      </c>
    </row>
    <row r="49" spans="1:8" x14ac:dyDescent="0.25">
      <c r="A49" s="78"/>
      <c r="B49" s="173"/>
      <c r="C49" s="173"/>
      <c r="D49" s="173"/>
      <c r="E49" s="173"/>
      <c r="F49" s="56"/>
    </row>
    <row r="50" spans="1:8" ht="57" customHeight="1" x14ac:dyDescent="0.25">
      <c r="A50" s="146" t="s">
        <v>734</v>
      </c>
      <c r="B50" s="38" t="s">
        <v>1</v>
      </c>
      <c r="C50" s="48" t="s">
        <v>269</v>
      </c>
      <c r="D50" s="148" t="s">
        <v>567</v>
      </c>
      <c r="E50" s="48" t="s">
        <v>269</v>
      </c>
      <c r="F50" s="48" t="s">
        <v>269</v>
      </c>
      <c r="G50" s="148" t="s">
        <v>541</v>
      </c>
      <c r="H50" s="48" t="s">
        <v>2</v>
      </c>
    </row>
    <row r="51" spans="1:8" x14ac:dyDescent="0.25">
      <c r="A51" s="39" t="s">
        <v>3</v>
      </c>
      <c r="B51" s="33"/>
      <c r="C51" s="37" t="s">
        <v>4</v>
      </c>
      <c r="D51" s="34" t="s">
        <v>5</v>
      </c>
      <c r="E51" s="34" t="s">
        <v>8</v>
      </c>
      <c r="F51" s="37" t="s">
        <v>251</v>
      </c>
      <c r="G51" s="221" t="s">
        <v>149</v>
      </c>
      <c r="H51" s="37"/>
    </row>
    <row r="52" spans="1:8" x14ac:dyDescent="0.25">
      <c r="A52" s="32" t="s">
        <v>27</v>
      </c>
      <c r="B52" s="135">
        <f>C52+G52+H52</f>
        <v>102</v>
      </c>
      <c r="C52" s="136">
        <f>D52+E52+F52</f>
        <v>69</v>
      </c>
      <c r="D52" s="123">
        <v>61</v>
      </c>
      <c r="E52" s="123">
        <v>7</v>
      </c>
      <c r="F52" s="123">
        <v>1</v>
      </c>
      <c r="G52" s="123">
        <v>0</v>
      </c>
      <c r="H52" s="136">
        <v>33</v>
      </c>
    </row>
    <row r="53" spans="1:8" x14ac:dyDescent="0.25">
      <c r="A53" s="32" t="s">
        <v>28</v>
      </c>
      <c r="B53" s="135">
        <f t="shared" ref="B53:B63" si="7">C53+G53+H53</f>
        <v>238</v>
      </c>
      <c r="C53" s="136">
        <f t="shared" ref="C53:C63" si="8">D53+E53+F53</f>
        <v>183</v>
      </c>
      <c r="D53" s="123">
        <v>161</v>
      </c>
      <c r="E53" s="123">
        <v>15</v>
      </c>
      <c r="F53" s="123">
        <v>7</v>
      </c>
      <c r="G53" s="123">
        <v>4</v>
      </c>
      <c r="H53" s="136">
        <v>51</v>
      </c>
    </row>
    <row r="54" spans="1:8" x14ac:dyDescent="0.25">
      <c r="A54" s="32" t="s">
        <v>29</v>
      </c>
      <c r="B54" s="135">
        <f t="shared" si="7"/>
        <v>216</v>
      </c>
      <c r="C54" s="136">
        <f t="shared" si="8"/>
        <v>161</v>
      </c>
      <c r="D54" s="123">
        <v>150</v>
      </c>
      <c r="E54" s="123">
        <v>8</v>
      </c>
      <c r="F54" s="123">
        <v>3</v>
      </c>
      <c r="G54" s="123">
        <v>3</v>
      </c>
      <c r="H54" s="136">
        <v>52</v>
      </c>
    </row>
    <row r="55" spans="1:8" x14ac:dyDescent="0.25">
      <c r="A55" s="32" t="s">
        <v>121</v>
      </c>
      <c r="B55" s="135">
        <f t="shared" si="7"/>
        <v>193</v>
      </c>
      <c r="C55" s="136">
        <f t="shared" si="8"/>
        <v>122</v>
      </c>
      <c r="D55" s="123">
        <v>107</v>
      </c>
      <c r="E55" s="123">
        <v>15</v>
      </c>
      <c r="F55" s="123">
        <v>0</v>
      </c>
      <c r="G55" s="123">
        <v>2</v>
      </c>
      <c r="H55" s="136">
        <v>69</v>
      </c>
    </row>
    <row r="56" spans="1:8" x14ac:dyDescent="0.25">
      <c r="A56" s="32" t="s">
        <v>31</v>
      </c>
      <c r="B56" s="135">
        <f t="shared" si="7"/>
        <v>416</v>
      </c>
      <c r="C56" s="136">
        <f t="shared" si="8"/>
        <v>289</v>
      </c>
      <c r="D56" s="123">
        <v>256</v>
      </c>
      <c r="E56" s="123">
        <v>24</v>
      </c>
      <c r="F56" s="123">
        <v>9</v>
      </c>
      <c r="G56" s="123">
        <v>1</v>
      </c>
      <c r="H56" s="136">
        <v>126</v>
      </c>
    </row>
    <row r="57" spans="1:8" x14ac:dyDescent="0.25">
      <c r="A57" s="32" t="s">
        <v>32</v>
      </c>
      <c r="B57" s="135">
        <f t="shared" si="7"/>
        <v>190</v>
      </c>
      <c r="C57" s="136">
        <f t="shared" si="8"/>
        <v>138</v>
      </c>
      <c r="D57" s="123">
        <v>125</v>
      </c>
      <c r="E57" s="123">
        <v>12</v>
      </c>
      <c r="F57" s="123">
        <v>1</v>
      </c>
      <c r="G57" s="123">
        <v>0</v>
      </c>
      <c r="H57" s="136">
        <v>52</v>
      </c>
    </row>
    <row r="58" spans="1:8" x14ac:dyDescent="0.25">
      <c r="A58" s="32" t="s">
        <v>261</v>
      </c>
      <c r="B58" s="135">
        <f t="shared" si="7"/>
        <v>94</v>
      </c>
      <c r="C58" s="136">
        <f t="shared" si="8"/>
        <v>63</v>
      </c>
      <c r="D58" s="123">
        <v>56</v>
      </c>
      <c r="E58" s="123">
        <v>6</v>
      </c>
      <c r="F58" s="123">
        <v>1</v>
      </c>
      <c r="G58" s="123">
        <v>0</v>
      </c>
      <c r="H58" s="136">
        <v>31</v>
      </c>
    </row>
    <row r="59" spans="1:8" x14ac:dyDescent="0.25">
      <c r="A59" s="32" t="s">
        <v>34</v>
      </c>
      <c r="B59" s="135">
        <f t="shared" si="7"/>
        <v>123</v>
      </c>
      <c r="C59" s="136">
        <f t="shared" si="8"/>
        <v>81</v>
      </c>
      <c r="D59" s="123">
        <v>72</v>
      </c>
      <c r="E59" s="123">
        <v>7</v>
      </c>
      <c r="F59" s="123">
        <v>2</v>
      </c>
      <c r="G59" s="123">
        <v>1</v>
      </c>
      <c r="H59" s="136">
        <v>41</v>
      </c>
    </row>
    <row r="60" spans="1:8" x14ac:dyDescent="0.25">
      <c r="A60" s="32" t="s">
        <v>35</v>
      </c>
      <c r="B60" s="135">
        <f t="shared" si="7"/>
        <v>225</v>
      </c>
      <c r="C60" s="136">
        <f t="shared" si="8"/>
        <v>164</v>
      </c>
      <c r="D60" s="123">
        <v>148</v>
      </c>
      <c r="E60" s="123">
        <v>12</v>
      </c>
      <c r="F60" s="123">
        <v>4</v>
      </c>
      <c r="G60" s="123">
        <v>1</v>
      </c>
      <c r="H60" s="136">
        <v>60</v>
      </c>
    </row>
    <row r="61" spans="1:8" x14ac:dyDescent="0.25">
      <c r="A61" s="32" t="s">
        <v>36</v>
      </c>
      <c r="B61" s="135">
        <f t="shared" si="7"/>
        <v>157</v>
      </c>
      <c r="C61" s="136">
        <f t="shared" si="8"/>
        <v>93</v>
      </c>
      <c r="D61" s="123">
        <v>85</v>
      </c>
      <c r="E61" s="123">
        <v>7</v>
      </c>
      <c r="F61" s="123">
        <v>1</v>
      </c>
      <c r="G61" s="123">
        <v>0</v>
      </c>
      <c r="H61" s="136">
        <v>64</v>
      </c>
    </row>
    <row r="62" spans="1:8" x14ac:dyDescent="0.25">
      <c r="A62" s="32" t="s">
        <v>37</v>
      </c>
      <c r="B62" s="135">
        <f t="shared" si="7"/>
        <v>131</v>
      </c>
      <c r="C62" s="136">
        <f t="shared" si="8"/>
        <v>100</v>
      </c>
      <c r="D62" s="123">
        <v>88</v>
      </c>
      <c r="E62" s="123">
        <v>11</v>
      </c>
      <c r="F62" s="123">
        <v>1</v>
      </c>
      <c r="G62" s="123">
        <v>0</v>
      </c>
      <c r="H62" s="136">
        <v>31</v>
      </c>
    </row>
    <row r="63" spans="1:8" x14ac:dyDescent="0.25">
      <c r="A63" s="32" t="s">
        <v>38</v>
      </c>
      <c r="B63" s="135">
        <f t="shared" si="7"/>
        <v>145</v>
      </c>
      <c r="C63" s="136">
        <f t="shared" si="8"/>
        <v>112</v>
      </c>
      <c r="D63" s="123">
        <v>101</v>
      </c>
      <c r="E63" s="123">
        <v>10</v>
      </c>
      <c r="F63" s="123">
        <v>1</v>
      </c>
      <c r="G63" s="123">
        <v>2</v>
      </c>
      <c r="H63" s="136">
        <v>31</v>
      </c>
    </row>
    <row r="64" spans="1:8" x14ac:dyDescent="0.25">
      <c r="A64" s="41" t="s">
        <v>262</v>
      </c>
      <c r="B64" s="135">
        <f t="shared" ref="B64:G64" si="9">SUM(B52:B63)</f>
        <v>2230</v>
      </c>
      <c r="C64" s="135">
        <f t="shared" si="9"/>
        <v>1575</v>
      </c>
      <c r="D64" s="135">
        <f t="shared" si="9"/>
        <v>1410</v>
      </c>
      <c r="E64" s="135">
        <f t="shared" si="9"/>
        <v>134</v>
      </c>
      <c r="F64" s="135">
        <f t="shared" si="9"/>
        <v>31</v>
      </c>
      <c r="G64" s="135">
        <f t="shared" si="9"/>
        <v>14</v>
      </c>
      <c r="H64" s="135">
        <f>SUM(H52:H63)</f>
        <v>641</v>
      </c>
    </row>
    <row r="66" spans="1:7" ht="57" customHeight="1" x14ac:dyDescent="0.25">
      <c r="A66" s="296" t="s">
        <v>735</v>
      </c>
      <c r="B66" s="40" t="s">
        <v>1</v>
      </c>
      <c r="C66" s="35" t="s">
        <v>270</v>
      </c>
      <c r="D66" s="220" t="s">
        <v>568</v>
      </c>
      <c r="E66" s="35" t="s">
        <v>270</v>
      </c>
      <c r="F66" s="220" t="s">
        <v>541</v>
      </c>
      <c r="G66" s="35" t="s">
        <v>2</v>
      </c>
    </row>
    <row r="67" spans="1:7" x14ac:dyDescent="0.25">
      <c r="A67" s="39" t="s">
        <v>3</v>
      </c>
      <c r="B67" s="33"/>
      <c r="C67" s="37" t="s">
        <v>4</v>
      </c>
      <c r="D67" s="34" t="s">
        <v>5</v>
      </c>
      <c r="E67" s="34" t="s">
        <v>8</v>
      </c>
      <c r="F67" s="221" t="s">
        <v>149</v>
      </c>
      <c r="G67" s="37"/>
    </row>
    <row r="68" spans="1:7" x14ac:dyDescent="0.25">
      <c r="A68" s="32" t="s">
        <v>27</v>
      </c>
      <c r="B68" s="135">
        <f>C68+F68+G68</f>
        <v>102</v>
      </c>
      <c r="C68" s="136">
        <f>D68+E68</f>
        <v>62</v>
      </c>
      <c r="D68" s="123">
        <v>56</v>
      </c>
      <c r="E68" s="123">
        <v>6</v>
      </c>
      <c r="F68" s="123">
        <v>0</v>
      </c>
      <c r="G68" s="136">
        <v>40</v>
      </c>
    </row>
    <row r="69" spans="1:7" x14ac:dyDescent="0.25">
      <c r="A69" s="32" t="s">
        <v>28</v>
      </c>
      <c r="B69" s="135">
        <f t="shared" ref="B69:B79" si="10">C69+F69+G69</f>
        <v>238</v>
      </c>
      <c r="C69" s="136">
        <f t="shared" ref="C69:C79" si="11">D69+E69</f>
        <v>174</v>
      </c>
      <c r="D69" s="123">
        <v>156</v>
      </c>
      <c r="E69" s="123">
        <v>18</v>
      </c>
      <c r="F69" s="123">
        <v>1</v>
      </c>
      <c r="G69" s="136">
        <v>63</v>
      </c>
    </row>
    <row r="70" spans="1:7" x14ac:dyDescent="0.25">
      <c r="A70" s="32" t="s">
        <v>29</v>
      </c>
      <c r="B70" s="135">
        <f t="shared" si="10"/>
        <v>216</v>
      </c>
      <c r="C70" s="136">
        <f t="shared" si="11"/>
        <v>153</v>
      </c>
      <c r="D70" s="123">
        <v>144</v>
      </c>
      <c r="E70" s="123">
        <v>9</v>
      </c>
      <c r="F70" s="123">
        <v>0</v>
      </c>
      <c r="G70" s="136">
        <v>63</v>
      </c>
    </row>
    <row r="71" spans="1:7" x14ac:dyDescent="0.25">
      <c r="A71" s="32" t="s">
        <v>121</v>
      </c>
      <c r="B71" s="135">
        <f t="shared" si="10"/>
        <v>193</v>
      </c>
      <c r="C71" s="136">
        <f t="shared" si="11"/>
        <v>127</v>
      </c>
      <c r="D71" s="123">
        <v>110</v>
      </c>
      <c r="E71" s="123">
        <v>17</v>
      </c>
      <c r="F71" s="123">
        <v>3</v>
      </c>
      <c r="G71" s="136">
        <v>63</v>
      </c>
    </row>
    <row r="72" spans="1:7" x14ac:dyDescent="0.25">
      <c r="A72" s="32" t="s">
        <v>31</v>
      </c>
      <c r="B72" s="135">
        <f t="shared" si="10"/>
        <v>416</v>
      </c>
      <c r="C72" s="136">
        <f t="shared" si="11"/>
        <v>314</v>
      </c>
      <c r="D72" s="123">
        <v>277</v>
      </c>
      <c r="E72" s="123">
        <v>37</v>
      </c>
      <c r="F72" s="123">
        <v>2</v>
      </c>
      <c r="G72" s="136">
        <v>100</v>
      </c>
    </row>
    <row r="73" spans="1:7" x14ac:dyDescent="0.25">
      <c r="A73" s="32" t="s">
        <v>32</v>
      </c>
      <c r="B73" s="135">
        <f t="shared" si="10"/>
        <v>190</v>
      </c>
      <c r="C73" s="136">
        <f t="shared" si="11"/>
        <v>144</v>
      </c>
      <c r="D73" s="123">
        <v>129</v>
      </c>
      <c r="E73" s="123">
        <v>15</v>
      </c>
      <c r="F73" s="123">
        <v>1</v>
      </c>
      <c r="G73" s="136">
        <v>45</v>
      </c>
    </row>
    <row r="74" spans="1:7" x14ac:dyDescent="0.25">
      <c r="A74" s="32" t="s">
        <v>261</v>
      </c>
      <c r="B74" s="135">
        <f t="shared" si="10"/>
        <v>94</v>
      </c>
      <c r="C74" s="136">
        <f t="shared" si="11"/>
        <v>64</v>
      </c>
      <c r="D74" s="123">
        <v>57</v>
      </c>
      <c r="E74" s="123">
        <v>7</v>
      </c>
      <c r="F74" s="123">
        <v>0</v>
      </c>
      <c r="G74" s="136">
        <v>30</v>
      </c>
    </row>
    <row r="75" spans="1:7" x14ac:dyDescent="0.25">
      <c r="A75" s="32" t="s">
        <v>34</v>
      </c>
      <c r="B75" s="135">
        <f t="shared" si="10"/>
        <v>123</v>
      </c>
      <c r="C75" s="136">
        <f t="shared" si="11"/>
        <v>86</v>
      </c>
      <c r="D75" s="123">
        <v>75</v>
      </c>
      <c r="E75" s="123">
        <v>11</v>
      </c>
      <c r="F75" s="123">
        <v>0</v>
      </c>
      <c r="G75" s="136">
        <v>37</v>
      </c>
    </row>
    <row r="76" spans="1:7" x14ac:dyDescent="0.25">
      <c r="A76" s="32" t="s">
        <v>35</v>
      </c>
      <c r="B76" s="135">
        <f t="shared" si="10"/>
        <v>225</v>
      </c>
      <c r="C76" s="136">
        <f t="shared" si="11"/>
        <v>165</v>
      </c>
      <c r="D76" s="123">
        <v>150</v>
      </c>
      <c r="E76" s="123">
        <v>15</v>
      </c>
      <c r="F76" s="123">
        <v>1</v>
      </c>
      <c r="G76" s="136">
        <v>59</v>
      </c>
    </row>
    <row r="77" spans="1:7" x14ac:dyDescent="0.25">
      <c r="A77" s="32" t="s">
        <v>36</v>
      </c>
      <c r="B77" s="135">
        <f t="shared" si="10"/>
        <v>157</v>
      </c>
      <c r="C77" s="136">
        <f t="shared" si="11"/>
        <v>94</v>
      </c>
      <c r="D77" s="123">
        <v>85</v>
      </c>
      <c r="E77" s="123">
        <v>9</v>
      </c>
      <c r="F77" s="123">
        <v>0</v>
      </c>
      <c r="G77" s="136">
        <v>63</v>
      </c>
    </row>
    <row r="78" spans="1:7" x14ac:dyDescent="0.25">
      <c r="A78" s="32" t="s">
        <v>37</v>
      </c>
      <c r="B78" s="135">
        <f t="shared" si="10"/>
        <v>131</v>
      </c>
      <c r="C78" s="136">
        <f t="shared" si="11"/>
        <v>99</v>
      </c>
      <c r="D78" s="123">
        <v>87</v>
      </c>
      <c r="E78" s="123">
        <v>12</v>
      </c>
      <c r="F78" s="123">
        <v>0</v>
      </c>
      <c r="G78" s="136">
        <v>32</v>
      </c>
    </row>
    <row r="79" spans="1:7" x14ac:dyDescent="0.25">
      <c r="A79" s="32" t="s">
        <v>38</v>
      </c>
      <c r="B79" s="135">
        <f t="shared" si="10"/>
        <v>145</v>
      </c>
      <c r="C79" s="136">
        <f t="shared" si="11"/>
        <v>103</v>
      </c>
      <c r="D79" s="123">
        <v>91</v>
      </c>
      <c r="E79" s="123">
        <v>12</v>
      </c>
      <c r="F79" s="123">
        <v>2</v>
      </c>
      <c r="G79" s="136">
        <v>40</v>
      </c>
    </row>
    <row r="80" spans="1:7" x14ac:dyDescent="0.25">
      <c r="A80" s="41" t="s">
        <v>262</v>
      </c>
      <c r="B80" s="135">
        <f t="shared" ref="B80:G80" si="12">SUM(B68:B79)</f>
        <v>2230</v>
      </c>
      <c r="C80" s="135">
        <f t="shared" si="12"/>
        <v>1585</v>
      </c>
      <c r="D80" s="135">
        <f t="shared" si="12"/>
        <v>1417</v>
      </c>
      <c r="E80" s="135">
        <f t="shared" si="12"/>
        <v>168</v>
      </c>
      <c r="F80" s="135">
        <f t="shared" si="12"/>
        <v>10</v>
      </c>
      <c r="G80" s="135">
        <f t="shared" si="12"/>
        <v>635</v>
      </c>
    </row>
    <row r="82" spans="1:8" ht="62.25" customHeight="1" x14ac:dyDescent="0.25">
      <c r="A82" s="146" t="s">
        <v>736</v>
      </c>
      <c r="B82" s="38" t="s">
        <v>1</v>
      </c>
      <c r="C82" s="48" t="s">
        <v>263</v>
      </c>
      <c r="D82" s="148" t="s">
        <v>569</v>
      </c>
      <c r="E82" s="48" t="s">
        <v>263</v>
      </c>
      <c r="F82" s="48" t="s">
        <v>263</v>
      </c>
      <c r="G82" s="148" t="s">
        <v>541</v>
      </c>
      <c r="H82" s="48" t="s">
        <v>2</v>
      </c>
    </row>
    <row r="83" spans="1:8" x14ac:dyDescent="0.25">
      <c r="A83" s="39" t="s">
        <v>3</v>
      </c>
      <c r="B83" s="33"/>
      <c r="C83" s="37" t="s">
        <v>4</v>
      </c>
      <c r="D83" s="34" t="s">
        <v>5</v>
      </c>
      <c r="E83" s="34" t="s">
        <v>8</v>
      </c>
      <c r="F83" s="34" t="s">
        <v>9</v>
      </c>
      <c r="G83" s="221" t="s">
        <v>149</v>
      </c>
      <c r="H83" s="37"/>
    </row>
    <row r="84" spans="1:8" x14ac:dyDescent="0.25">
      <c r="A84" s="32" t="s">
        <v>27</v>
      </c>
      <c r="B84" s="135">
        <f>C84+G84+H84</f>
        <v>102</v>
      </c>
      <c r="C84" s="136">
        <f>D84+E84+F84</f>
        <v>69</v>
      </c>
      <c r="D84" s="123">
        <v>62</v>
      </c>
      <c r="E84" s="123">
        <v>4</v>
      </c>
      <c r="F84" s="123">
        <v>3</v>
      </c>
      <c r="G84" s="123">
        <v>0</v>
      </c>
      <c r="H84" s="136">
        <v>33</v>
      </c>
    </row>
    <row r="85" spans="1:8" x14ac:dyDescent="0.25">
      <c r="A85" s="32" t="s">
        <v>28</v>
      </c>
      <c r="B85" s="135">
        <f t="shared" ref="B85:B95" si="13">C85+G85+H85</f>
        <v>238</v>
      </c>
      <c r="C85" s="136">
        <f t="shared" ref="C85:C95" si="14">D85+E85+F85</f>
        <v>170</v>
      </c>
      <c r="D85" s="123">
        <v>148</v>
      </c>
      <c r="E85" s="123">
        <v>12</v>
      </c>
      <c r="F85" s="123">
        <v>10</v>
      </c>
      <c r="G85" s="123">
        <v>1</v>
      </c>
      <c r="H85" s="136">
        <v>67</v>
      </c>
    </row>
    <row r="86" spans="1:8" x14ac:dyDescent="0.25">
      <c r="A86" s="32" t="s">
        <v>29</v>
      </c>
      <c r="B86" s="135">
        <f t="shared" si="13"/>
        <v>216</v>
      </c>
      <c r="C86" s="136">
        <f t="shared" si="14"/>
        <v>143</v>
      </c>
      <c r="D86" s="123">
        <v>129</v>
      </c>
      <c r="E86" s="123">
        <v>6</v>
      </c>
      <c r="F86" s="123">
        <v>8</v>
      </c>
      <c r="G86" s="123">
        <v>1</v>
      </c>
      <c r="H86" s="136">
        <v>72</v>
      </c>
    </row>
    <row r="87" spans="1:8" x14ac:dyDescent="0.25">
      <c r="A87" s="32" t="s">
        <v>121</v>
      </c>
      <c r="B87" s="135">
        <f t="shared" si="13"/>
        <v>193</v>
      </c>
      <c r="C87" s="136">
        <f t="shared" si="14"/>
        <v>115</v>
      </c>
      <c r="D87" s="123">
        <v>101</v>
      </c>
      <c r="E87" s="123">
        <v>12</v>
      </c>
      <c r="F87" s="123">
        <v>2</v>
      </c>
      <c r="G87" s="123">
        <v>2</v>
      </c>
      <c r="H87" s="136">
        <v>76</v>
      </c>
    </row>
    <row r="88" spans="1:8" x14ac:dyDescent="0.25">
      <c r="A88" s="32" t="s">
        <v>31</v>
      </c>
      <c r="B88" s="135">
        <f t="shared" si="13"/>
        <v>416</v>
      </c>
      <c r="C88" s="136">
        <f t="shared" si="14"/>
        <v>257</v>
      </c>
      <c r="D88" s="123">
        <v>227</v>
      </c>
      <c r="E88" s="123">
        <v>16</v>
      </c>
      <c r="F88" s="123">
        <v>14</v>
      </c>
      <c r="G88" s="123">
        <v>2</v>
      </c>
      <c r="H88" s="136">
        <v>157</v>
      </c>
    </row>
    <row r="89" spans="1:8" x14ac:dyDescent="0.25">
      <c r="A89" s="32" t="s">
        <v>32</v>
      </c>
      <c r="B89" s="135">
        <f t="shared" si="13"/>
        <v>190</v>
      </c>
      <c r="C89" s="136">
        <f t="shared" si="14"/>
        <v>134</v>
      </c>
      <c r="D89" s="123">
        <v>116</v>
      </c>
      <c r="E89" s="123">
        <v>10</v>
      </c>
      <c r="F89" s="123">
        <v>8</v>
      </c>
      <c r="G89" s="123">
        <v>0</v>
      </c>
      <c r="H89" s="136">
        <v>56</v>
      </c>
    </row>
    <row r="90" spans="1:8" x14ac:dyDescent="0.25">
      <c r="A90" s="32" t="s">
        <v>261</v>
      </c>
      <c r="B90" s="135">
        <f t="shared" si="13"/>
        <v>94</v>
      </c>
      <c r="C90" s="136">
        <f t="shared" si="14"/>
        <v>70</v>
      </c>
      <c r="D90" s="123">
        <v>64</v>
      </c>
      <c r="E90" s="123">
        <v>5</v>
      </c>
      <c r="F90" s="123">
        <v>1</v>
      </c>
      <c r="G90" s="123">
        <v>1</v>
      </c>
      <c r="H90" s="136">
        <v>23</v>
      </c>
    </row>
    <row r="91" spans="1:8" x14ac:dyDescent="0.25">
      <c r="A91" s="32" t="s">
        <v>34</v>
      </c>
      <c r="B91" s="135">
        <f t="shared" si="13"/>
        <v>123</v>
      </c>
      <c r="C91" s="136">
        <f t="shared" si="14"/>
        <v>83</v>
      </c>
      <c r="D91" s="123">
        <v>73</v>
      </c>
      <c r="E91" s="123">
        <v>5</v>
      </c>
      <c r="F91" s="123">
        <v>5</v>
      </c>
      <c r="G91" s="123">
        <v>6</v>
      </c>
      <c r="H91" s="136">
        <v>34</v>
      </c>
    </row>
    <row r="92" spans="1:8" x14ac:dyDescent="0.25">
      <c r="A92" s="32" t="s">
        <v>35</v>
      </c>
      <c r="B92" s="135">
        <f t="shared" si="13"/>
        <v>225</v>
      </c>
      <c r="C92" s="136">
        <f t="shared" si="14"/>
        <v>159</v>
      </c>
      <c r="D92" s="123">
        <v>137</v>
      </c>
      <c r="E92" s="123">
        <v>12</v>
      </c>
      <c r="F92" s="123">
        <v>10</v>
      </c>
      <c r="G92" s="123">
        <v>1</v>
      </c>
      <c r="H92" s="136">
        <v>65</v>
      </c>
    </row>
    <row r="93" spans="1:8" x14ac:dyDescent="0.25">
      <c r="A93" s="32" t="s">
        <v>36</v>
      </c>
      <c r="B93" s="135">
        <f t="shared" si="13"/>
        <v>157</v>
      </c>
      <c r="C93" s="136">
        <f t="shared" si="14"/>
        <v>98</v>
      </c>
      <c r="D93" s="123">
        <v>88</v>
      </c>
      <c r="E93" s="123">
        <v>7</v>
      </c>
      <c r="F93" s="123">
        <v>3</v>
      </c>
      <c r="G93" s="123">
        <v>1</v>
      </c>
      <c r="H93" s="136">
        <v>58</v>
      </c>
    </row>
    <row r="94" spans="1:8" x14ac:dyDescent="0.25">
      <c r="A94" s="32" t="s">
        <v>37</v>
      </c>
      <c r="B94" s="135">
        <f t="shared" si="13"/>
        <v>131</v>
      </c>
      <c r="C94" s="136">
        <f t="shared" si="14"/>
        <v>89</v>
      </c>
      <c r="D94" s="123">
        <v>79</v>
      </c>
      <c r="E94" s="123">
        <v>7</v>
      </c>
      <c r="F94" s="123">
        <v>3</v>
      </c>
      <c r="G94" s="123">
        <v>0</v>
      </c>
      <c r="H94" s="136">
        <v>42</v>
      </c>
    </row>
    <row r="95" spans="1:8" x14ac:dyDescent="0.25">
      <c r="A95" s="32" t="s">
        <v>38</v>
      </c>
      <c r="B95" s="135">
        <f t="shared" si="13"/>
        <v>145</v>
      </c>
      <c r="C95" s="136">
        <f t="shared" si="14"/>
        <v>106</v>
      </c>
      <c r="D95" s="123">
        <v>95</v>
      </c>
      <c r="E95" s="123">
        <v>8</v>
      </c>
      <c r="F95" s="123">
        <v>3</v>
      </c>
      <c r="G95" s="123">
        <v>1</v>
      </c>
      <c r="H95" s="136">
        <v>38</v>
      </c>
    </row>
    <row r="96" spans="1:8" x14ac:dyDescent="0.25">
      <c r="A96" s="41" t="s">
        <v>262</v>
      </c>
      <c r="B96" s="135">
        <f t="shared" ref="B96:G96" si="15">SUM(B84:B95)</f>
        <v>2230</v>
      </c>
      <c r="C96" s="135">
        <f t="shared" si="15"/>
        <v>1493</v>
      </c>
      <c r="D96" s="135">
        <f t="shared" si="15"/>
        <v>1319</v>
      </c>
      <c r="E96" s="135">
        <f t="shared" si="15"/>
        <v>104</v>
      </c>
      <c r="F96" s="135">
        <f t="shared" si="15"/>
        <v>70</v>
      </c>
      <c r="G96" s="135">
        <f t="shared" si="15"/>
        <v>16</v>
      </c>
      <c r="H96" s="135">
        <f>SUM(H84:H95)</f>
        <v>721</v>
      </c>
    </row>
    <row r="97" spans="1:8" s="99" customFormat="1" x14ac:dyDescent="0.25">
      <c r="A97" s="78"/>
      <c r="B97" s="173"/>
      <c r="C97" s="173"/>
      <c r="D97" s="173"/>
      <c r="E97" s="173"/>
      <c r="F97" s="173"/>
      <c r="G97" s="173"/>
      <c r="H97" s="56"/>
    </row>
    <row r="98" spans="1:8" ht="65.25" customHeight="1" x14ac:dyDescent="0.25">
      <c r="A98" s="146" t="s">
        <v>737</v>
      </c>
      <c r="B98" s="38" t="s">
        <v>1</v>
      </c>
      <c r="C98" s="48" t="s">
        <v>264</v>
      </c>
      <c r="D98" s="148" t="s">
        <v>570</v>
      </c>
      <c r="E98" s="148" t="s">
        <v>541</v>
      </c>
      <c r="F98" s="48" t="s">
        <v>2</v>
      </c>
    </row>
    <row r="99" spans="1:8" x14ac:dyDescent="0.25">
      <c r="A99" s="39" t="s">
        <v>3</v>
      </c>
      <c r="B99" s="33"/>
      <c r="C99" s="37" t="s">
        <v>4</v>
      </c>
      <c r="D99" s="34" t="s">
        <v>5</v>
      </c>
      <c r="E99" s="221" t="s">
        <v>149</v>
      </c>
      <c r="F99" s="37"/>
    </row>
    <row r="100" spans="1:8" x14ac:dyDescent="0.25">
      <c r="A100" s="32" t="s">
        <v>27</v>
      </c>
      <c r="B100" s="135">
        <f>C100+E100+F100</f>
        <v>102</v>
      </c>
      <c r="C100" s="136">
        <f>D100</f>
        <v>65</v>
      </c>
      <c r="D100" s="123">
        <v>65</v>
      </c>
      <c r="E100" s="123">
        <v>0</v>
      </c>
      <c r="F100" s="136">
        <v>37</v>
      </c>
    </row>
    <row r="101" spans="1:8" x14ac:dyDescent="0.25">
      <c r="A101" s="32" t="s">
        <v>28</v>
      </c>
      <c r="B101" s="135">
        <f t="shared" ref="B101:B111" si="16">C101+E101+F101</f>
        <v>238</v>
      </c>
      <c r="C101" s="136">
        <f t="shared" ref="C101:C111" si="17">D101</f>
        <v>165</v>
      </c>
      <c r="D101" s="123">
        <v>165</v>
      </c>
      <c r="E101" s="123">
        <v>4</v>
      </c>
      <c r="F101" s="136">
        <v>69</v>
      </c>
    </row>
    <row r="102" spans="1:8" x14ac:dyDescent="0.25">
      <c r="A102" s="32" t="s">
        <v>29</v>
      </c>
      <c r="B102" s="135">
        <f t="shared" si="16"/>
        <v>216</v>
      </c>
      <c r="C102" s="136">
        <f t="shared" si="17"/>
        <v>156</v>
      </c>
      <c r="D102" s="123">
        <v>156</v>
      </c>
      <c r="E102" s="123">
        <v>3</v>
      </c>
      <c r="F102" s="136">
        <v>57</v>
      </c>
    </row>
    <row r="103" spans="1:8" x14ac:dyDescent="0.25">
      <c r="A103" s="32" t="s">
        <v>121</v>
      </c>
      <c r="B103" s="135">
        <f t="shared" si="16"/>
        <v>193</v>
      </c>
      <c r="C103" s="136">
        <f t="shared" si="17"/>
        <v>119</v>
      </c>
      <c r="D103" s="123">
        <v>119</v>
      </c>
      <c r="E103" s="123">
        <v>3</v>
      </c>
      <c r="F103" s="136">
        <v>71</v>
      </c>
    </row>
    <row r="104" spans="1:8" x14ac:dyDescent="0.25">
      <c r="A104" s="32" t="s">
        <v>31</v>
      </c>
      <c r="B104" s="135">
        <f t="shared" si="16"/>
        <v>416</v>
      </c>
      <c r="C104" s="136">
        <f t="shared" si="17"/>
        <v>283</v>
      </c>
      <c r="D104" s="123">
        <v>283</v>
      </c>
      <c r="E104" s="123">
        <v>2</v>
      </c>
      <c r="F104" s="136">
        <v>131</v>
      </c>
    </row>
    <row r="105" spans="1:8" x14ac:dyDescent="0.25">
      <c r="A105" s="32" t="s">
        <v>32</v>
      </c>
      <c r="B105" s="135">
        <f t="shared" si="16"/>
        <v>190</v>
      </c>
      <c r="C105" s="136">
        <f t="shared" si="17"/>
        <v>139</v>
      </c>
      <c r="D105" s="123">
        <v>139</v>
      </c>
      <c r="E105" s="123">
        <v>0</v>
      </c>
      <c r="F105" s="136">
        <v>51</v>
      </c>
    </row>
    <row r="106" spans="1:8" x14ac:dyDescent="0.25">
      <c r="A106" s="32" t="s">
        <v>261</v>
      </c>
      <c r="B106" s="135">
        <f t="shared" si="16"/>
        <v>94</v>
      </c>
      <c r="C106" s="136">
        <f t="shared" si="17"/>
        <v>62</v>
      </c>
      <c r="D106" s="123">
        <v>62</v>
      </c>
      <c r="E106" s="123">
        <v>1</v>
      </c>
      <c r="F106" s="136">
        <v>31</v>
      </c>
    </row>
    <row r="107" spans="1:8" x14ac:dyDescent="0.25">
      <c r="A107" s="32" t="s">
        <v>34</v>
      </c>
      <c r="B107" s="135">
        <f t="shared" si="16"/>
        <v>123</v>
      </c>
      <c r="C107" s="136">
        <f t="shared" si="17"/>
        <v>80</v>
      </c>
      <c r="D107" s="123">
        <v>80</v>
      </c>
      <c r="E107" s="123">
        <v>1</v>
      </c>
      <c r="F107" s="136">
        <v>42</v>
      </c>
    </row>
    <row r="108" spans="1:8" x14ac:dyDescent="0.25">
      <c r="A108" s="32" t="s">
        <v>35</v>
      </c>
      <c r="B108" s="135">
        <f t="shared" si="16"/>
        <v>225</v>
      </c>
      <c r="C108" s="136">
        <f t="shared" si="17"/>
        <v>159</v>
      </c>
      <c r="D108" s="123">
        <v>159</v>
      </c>
      <c r="E108" s="123">
        <v>1</v>
      </c>
      <c r="F108" s="136">
        <v>65</v>
      </c>
    </row>
    <row r="109" spans="1:8" x14ac:dyDescent="0.25">
      <c r="A109" s="32" t="s">
        <v>36</v>
      </c>
      <c r="B109" s="135">
        <f t="shared" si="16"/>
        <v>157</v>
      </c>
      <c r="C109" s="136">
        <f t="shared" si="17"/>
        <v>99</v>
      </c>
      <c r="D109" s="123">
        <v>99</v>
      </c>
      <c r="E109" s="123">
        <v>0</v>
      </c>
      <c r="F109" s="136">
        <v>58</v>
      </c>
    </row>
    <row r="110" spans="1:8" x14ac:dyDescent="0.25">
      <c r="A110" s="32" t="s">
        <v>37</v>
      </c>
      <c r="B110" s="135">
        <f t="shared" si="16"/>
        <v>131</v>
      </c>
      <c r="C110" s="136">
        <f t="shared" si="17"/>
        <v>107</v>
      </c>
      <c r="D110" s="123">
        <v>107</v>
      </c>
      <c r="E110" s="123">
        <v>0</v>
      </c>
      <c r="F110" s="136">
        <v>24</v>
      </c>
    </row>
    <row r="111" spans="1:8" x14ac:dyDescent="0.25">
      <c r="A111" s="32" t="s">
        <v>38</v>
      </c>
      <c r="B111" s="135">
        <f t="shared" si="16"/>
        <v>145</v>
      </c>
      <c r="C111" s="136">
        <f t="shared" si="17"/>
        <v>112</v>
      </c>
      <c r="D111" s="123">
        <v>112</v>
      </c>
      <c r="E111" s="123">
        <v>3</v>
      </c>
      <c r="F111" s="136">
        <v>30</v>
      </c>
    </row>
    <row r="112" spans="1:8" x14ac:dyDescent="0.25">
      <c r="A112" s="32" t="s">
        <v>265</v>
      </c>
      <c r="B112" s="135">
        <f>SUM(B100:B111)</f>
        <v>2230</v>
      </c>
      <c r="C112" s="135">
        <f>SUM(C100:C111)</f>
        <v>1546</v>
      </c>
      <c r="D112" s="135">
        <f>SUM(D100:D111)</f>
        <v>1546</v>
      </c>
      <c r="E112" s="135">
        <f>SUM(E100:E111)</f>
        <v>18</v>
      </c>
      <c r="F112" s="135">
        <f>SUM(F100:F111)</f>
        <v>666</v>
      </c>
    </row>
    <row r="114" spans="1:6" ht="72" customHeight="1" x14ac:dyDescent="0.25">
      <c r="A114" s="146" t="s">
        <v>738</v>
      </c>
      <c r="B114" s="38" t="s">
        <v>1</v>
      </c>
      <c r="C114" s="33" t="s">
        <v>266</v>
      </c>
      <c r="D114" s="148" t="s">
        <v>571</v>
      </c>
      <c r="E114" s="148" t="s">
        <v>541</v>
      </c>
      <c r="F114" s="33" t="s">
        <v>2</v>
      </c>
    </row>
    <row r="115" spans="1:6" x14ac:dyDescent="0.25">
      <c r="A115" s="39" t="s">
        <v>3</v>
      </c>
      <c r="B115" s="38"/>
      <c r="C115" s="37" t="s">
        <v>4</v>
      </c>
      <c r="D115" s="34" t="s">
        <v>5</v>
      </c>
      <c r="E115" s="221" t="s">
        <v>149</v>
      </c>
      <c r="F115" s="37"/>
    </row>
    <row r="116" spans="1:6" x14ac:dyDescent="0.25">
      <c r="A116" s="32" t="s">
        <v>27</v>
      </c>
      <c r="B116" s="135">
        <f>C116+E116+F116</f>
        <v>102</v>
      </c>
      <c r="C116" s="136">
        <f>D116</f>
        <v>66</v>
      </c>
      <c r="D116" s="123">
        <v>66</v>
      </c>
      <c r="E116" s="123">
        <v>0</v>
      </c>
      <c r="F116" s="136">
        <v>36</v>
      </c>
    </row>
    <row r="117" spans="1:6" x14ac:dyDescent="0.25">
      <c r="A117" s="32" t="s">
        <v>28</v>
      </c>
      <c r="B117" s="135">
        <f t="shared" ref="B117:B127" si="18">C117+E117+F117</f>
        <v>238</v>
      </c>
      <c r="C117" s="136">
        <f t="shared" ref="C117:C127" si="19">D117</f>
        <v>192</v>
      </c>
      <c r="D117" s="123">
        <v>192</v>
      </c>
      <c r="E117" s="123">
        <v>1</v>
      </c>
      <c r="F117" s="136">
        <v>45</v>
      </c>
    </row>
    <row r="118" spans="1:6" x14ac:dyDescent="0.25">
      <c r="A118" s="32" t="s">
        <v>29</v>
      </c>
      <c r="B118" s="135">
        <f t="shared" si="18"/>
        <v>216</v>
      </c>
      <c r="C118" s="136">
        <f t="shared" si="19"/>
        <v>169</v>
      </c>
      <c r="D118" s="123">
        <v>169</v>
      </c>
      <c r="E118" s="123">
        <v>0</v>
      </c>
      <c r="F118" s="136">
        <v>47</v>
      </c>
    </row>
    <row r="119" spans="1:6" x14ac:dyDescent="0.25">
      <c r="A119" s="32" t="s">
        <v>121</v>
      </c>
      <c r="B119" s="135">
        <f t="shared" si="18"/>
        <v>193</v>
      </c>
      <c r="C119" s="136">
        <f t="shared" si="19"/>
        <v>134</v>
      </c>
      <c r="D119" s="123">
        <v>134</v>
      </c>
      <c r="E119" s="123">
        <v>3</v>
      </c>
      <c r="F119" s="136">
        <v>56</v>
      </c>
    </row>
    <row r="120" spans="1:6" x14ac:dyDescent="0.25">
      <c r="A120" s="32" t="s">
        <v>31</v>
      </c>
      <c r="B120" s="135">
        <f t="shared" si="18"/>
        <v>416</v>
      </c>
      <c r="C120" s="136">
        <f t="shared" si="19"/>
        <v>312</v>
      </c>
      <c r="D120" s="123">
        <v>312</v>
      </c>
      <c r="E120" s="123">
        <v>2</v>
      </c>
      <c r="F120" s="136">
        <v>102</v>
      </c>
    </row>
    <row r="121" spans="1:6" x14ac:dyDescent="0.25">
      <c r="A121" s="32" t="s">
        <v>32</v>
      </c>
      <c r="B121" s="135">
        <f t="shared" si="18"/>
        <v>190</v>
      </c>
      <c r="C121" s="136">
        <f t="shared" si="19"/>
        <v>144</v>
      </c>
      <c r="D121" s="123">
        <v>144</v>
      </c>
      <c r="E121" s="123">
        <v>0</v>
      </c>
      <c r="F121" s="136">
        <v>46</v>
      </c>
    </row>
    <row r="122" spans="1:6" x14ac:dyDescent="0.25">
      <c r="A122" s="32" t="s">
        <v>261</v>
      </c>
      <c r="B122" s="135">
        <f t="shared" si="18"/>
        <v>94</v>
      </c>
      <c r="C122" s="136">
        <f t="shared" si="19"/>
        <v>70</v>
      </c>
      <c r="D122" s="123">
        <v>70</v>
      </c>
      <c r="E122" s="123">
        <v>0</v>
      </c>
      <c r="F122" s="136">
        <v>24</v>
      </c>
    </row>
    <row r="123" spans="1:6" x14ac:dyDescent="0.25">
      <c r="A123" s="32" t="s">
        <v>34</v>
      </c>
      <c r="B123" s="135">
        <f t="shared" si="18"/>
        <v>123</v>
      </c>
      <c r="C123" s="136">
        <f t="shared" si="19"/>
        <v>94</v>
      </c>
      <c r="D123" s="123">
        <v>94</v>
      </c>
      <c r="E123" s="123">
        <v>0</v>
      </c>
      <c r="F123" s="136">
        <v>29</v>
      </c>
    </row>
    <row r="124" spans="1:6" x14ac:dyDescent="0.25">
      <c r="A124" s="32" t="s">
        <v>35</v>
      </c>
      <c r="B124" s="135">
        <f t="shared" si="18"/>
        <v>225</v>
      </c>
      <c r="C124" s="136">
        <f t="shared" si="19"/>
        <v>175</v>
      </c>
      <c r="D124" s="123">
        <v>175</v>
      </c>
      <c r="E124" s="123">
        <v>0</v>
      </c>
      <c r="F124" s="136">
        <v>50</v>
      </c>
    </row>
    <row r="125" spans="1:6" x14ac:dyDescent="0.25">
      <c r="A125" s="32" t="s">
        <v>36</v>
      </c>
      <c r="B125" s="135">
        <f t="shared" si="18"/>
        <v>157</v>
      </c>
      <c r="C125" s="136">
        <f t="shared" si="19"/>
        <v>106</v>
      </c>
      <c r="D125" s="123">
        <v>106</v>
      </c>
      <c r="E125" s="123">
        <v>0</v>
      </c>
      <c r="F125" s="136">
        <v>51</v>
      </c>
    </row>
    <row r="126" spans="1:6" x14ac:dyDescent="0.25">
      <c r="A126" s="32" t="s">
        <v>37</v>
      </c>
      <c r="B126" s="135">
        <f t="shared" si="18"/>
        <v>131</v>
      </c>
      <c r="C126" s="136">
        <f t="shared" si="19"/>
        <v>109</v>
      </c>
      <c r="D126" s="123">
        <v>109</v>
      </c>
      <c r="E126" s="123">
        <v>0</v>
      </c>
      <c r="F126" s="136">
        <v>22</v>
      </c>
    </row>
    <row r="127" spans="1:6" x14ac:dyDescent="0.25">
      <c r="A127" s="36" t="s">
        <v>38</v>
      </c>
      <c r="B127" s="135">
        <f t="shared" si="18"/>
        <v>145</v>
      </c>
      <c r="C127" s="136">
        <f t="shared" si="19"/>
        <v>118</v>
      </c>
      <c r="D127" s="123">
        <v>118</v>
      </c>
      <c r="E127" s="123">
        <v>1</v>
      </c>
      <c r="F127" s="136">
        <v>26</v>
      </c>
    </row>
    <row r="128" spans="1:6" x14ac:dyDescent="0.25">
      <c r="A128" s="32" t="s">
        <v>265</v>
      </c>
      <c r="B128" s="135">
        <f>SUM(B116:B127)</f>
        <v>2230</v>
      </c>
      <c r="C128" s="135">
        <f>SUM(C116:C127)</f>
        <v>1689</v>
      </c>
      <c r="D128" s="135">
        <f>SUM(D116:D127)</f>
        <v>1689</v>
      </c>
      <c r="E128" s="135">
        <f>SUM(E116:E127)</f>
        <v>7</v>
      </c>
      <c r="F128" s="135">
        <f>SUM(F116:F127)</f>
        <v>534</v>
      </c>
    </row>
    <row r="130" ht="60.75" customHeight="1" x14ac:dyDescent="0.25"/>
    <row r="131" ht="21.75" customHeight="1" x14ac:dyDescent="0.25"/>
    <row r="145" spans="4:5" x14ac:dyDescent="0.25">
      <c r="D145" s="139"/>
      <c r="E145" s="139"/>
    </row>
  </sheetData>
  <pageMargins left="0.7" right="0.7" top="0.75" bottom="0.75" header="0.3" footer="0.3"/>
  <pageSetup paperSize="5" orientation="portrait" r:id="rId1"/>
  <headerFooter>
    <oddHeader>&amp;CCHAUTAUQUA COUNTY BOARD OF ELECTIONS
NOVEMBER 3, 2015 GENERAL ELECTION</oddHeader>
  </headerFooter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25"/>
  <sheetViews>
    <sheetView view="pageLayout" topLeftCell="A64" zoomScaleNormal="100" workbookViewId="0">
      <selection activeCell="Q58" sqref="P58:Q58"/>
    </sheetView>
  </sheetViews>
  <sheetFormatPr defaultRowHeight="15" x14ac:dyDescent="0.25"/>
  <cols>
    <col min="1" max="1" width="19.85546875" customWidth="1"/>
    <col min="2" max="26" width="4.7109375" style="189" customWidth="1"/>
    <col min="27" max="33" width="4.7109375" customWidth="1"/>
  </cols>
  <sheetData>
    <row r="1" spans="1:32" ht="68.25" customHeight="1" x14ac:dyDescent="0.25">
      <c r="A1" s="61" t="s">
        <v>353</v>
      </c>
      <c r="B1" s="188" t="s">
        <v>1</v>
      </c>
      <c r="C1" s="188" t="s">
        <v>354</v>
      </c>
      <c r="D1" s="188" t="s">
        <v>572</v>
      </c>
      <c r="E1" s="188" t="s">
        <v>354</v>
      </c>
      <c r="F1" s="188" t="s">
        <v>354</v>
      </c>
      <c r="G1" s="188" t="s">
        <v>542</v>
      </c>
      <c r="H1" s="188" t="s">
        <v>543</v>
      </c>
      <c r="I1" s="188" t="s">
        <v>544</v>
      </c>
      <c r="J1" s="188" t="s">
        <v>541</v>
      </c>
      <c r="K1" s="188" t="s">
        <v>2</v>
      </c>
      <c r="V1" s="262"/>
      <c r="W1" s="262"/>
      <c r="X1" s="262"/>
      <c r="Y1" s="262"/>
      <c r="Z1" s="262"/>
      <c r="AA1" s="262"/>
      <c r="AB1" s="262"/>
      <c r="AC1" s="262"/>
      <c r="AD1" s="99"/>
      <c r="AE1" s="99"/>
      <c r="AF1" s="99"/>
    </row>
    <row r="2" spans="1:32" x14ac:dyDescent="0.25">
      <c r="A2" s="44" t="s">
        <v>3</v>
      </c>
      <c r="B2" s="190"/>
      <c r="C2" s="267" t="s">
        <v>4</v>
      </c>
      <c r="D2" s="268" t="s">
        <v>5</v>
      </c>
      <c r="E2" s="268" t="s">
        <v>9</v>
      </c>
      <c r="F2" s="268" t="s">
        <v>251</v>
      </c>
      <c r="G2" s="268" t="s">
        <v>149</v>
      </c>
      <c r="H2" s="268" t="s">
        <v>149</v>
      </c>
      <c r="I2" s="268" t="s">
        <v>149</v>
      </c>
      <c r="J2" s="268" t="s">
        <v>149</v>
      </c>
      <c r="K2" s="190"/>
      <c r="V2" s="262"/>
      <c r="W2" s="262"/>
      <c r="X2" s="262"/>
      <c r="Y2" s="262"/>
      <c r="Z2" s="262"/>
      <c r="AA2" s="262"/>
      <c r="AB2" s="262"/>
      <c r="AC2" s="262"/>
      <c r="AD2" s="99"/>
      <c r="AE2" s="99"/>
      <c r="AF2" s="99"/>
    </row>
    <row r="3" spans="1:32" x14ac:dyDescent="0.25">
      <c r="A3" s="42" t="s">
        <v>295</v>
      </c>
      <c r="B3" s="138">
        <f>C3+G3+H3+I3+J3+K3</f>
        <v>79</v>
      </c>
      <c r="C3" s="136">
        <f>D3+E3+F3</f>
        <v>60</v>
      </c>
      <c r="D3" s="123">
        <v>50</v>
      </c>
      <c r="E3" s="123">
        <v>10</v>
      </c>
      <c r="F3" s="123">
        <v>0</v>
      </c>
      <c r="G3" s="123">
        <v>3</v>
      </c>
      <c r="H3" s="123">
        <v>0</v>
      </c>
      <c r="I3" s="123">
        <v>0</v>
      </c>
      <c r="J3" s="123">
        <v>3</v>
      </c>
      <c r="K3" s="136">
        <v>13</v>
      </c>
      <c r="V3" s="262"/>
      <c r="W3" s="263"/>
      <c r="X3" s="173"/>
      <c r="Y3" s="266"/>
      <c r="Z3" s="133"/>
      <c r="AA3" s="133"/>
      <c r="AB3" s="133"/>
      <c r="AC3" s="133"/>
      <c r="AD3" s="266"/>
      <c r="AE3" s="104"/>
      <c r="AF3" s="99"/>
    </row>
    <row r="4" spans="1:32" x14ac:dyDescent="0.25">
      <c r="A4" s="42" t="s">
        <v>272</v>
      </c>
      <c r="B4" s="138">
        <f t="shared" ref="B4:B21" si="0">C4+G4+H4+I4+J4+K4</f>
        <v>156</v>
      </c>
      <c r="C4" s="136">
        <f t="shared" ref="C4:C21" si="1">D4+E4+F4</f>
        <v>120</v>
      </c>
      <c r="D4" s="123">
        <v>100</v>
      </c>
      <c r="E4" s="123">
        <v>16</v>
      </c>
      <c r="F4" s="123">
        <v>4</v>
      </c>
      <c r="G4" s="123">
        <v>0</v>
      </c>
      <c r="H4" s="123">
        <v>0</v>
      </c>
      <c r="I4" s="123">
        <v>0</v>
      </c>
      <c r="J4" s="123">
        <v>3</v>
      </c>
      <c r="K4" s="136">
        <v>33</v>
      </c>
      <c r="V4" s="262"/>
      <c r="W4" s="263"/>
      <c r="X4" s="173"/>
      <c r="Y4" s="266"/>
      <c r="Z4" s="133"/>
      <c r="AA4" s="133"/>
      <c r="AB4" s="133"/>
      <c r="AC4" s="133"/>
      <c r="AD4" s="266"/>
      <c r="AE4" s="104"/>
      <c r="AF4" s="99"/>
    </row>
    <row r="5" spans="1:32" x14ac:dyDescent="0.25">
      <c r="A5" s="42" t="s">
        <v>65</v>
      </c>
      <c r="B5" s="138">
        <f t="shared" si="0"/>
        <v>250</v>
      </c>
      <c r="C5" s="136">
        <f t="shared" si="1"/>
        <v>177</v>
      </c>
      <c r="D5" s="123">
        <v>155</v>
      </c>
      <c r="E5" s="123">
        <v>19</v>
      </c>
      <c r="F5" s="123">
        <v>3</v>
      </c>
      <c r="G5" s="123">
        <v>3</v>
      </c>
      <c r="H5" s="123">
        <v>3</v>
      </c>
      <c r="I5" s="123">
        <v>1</v>
      </c>
      <c r="J5" s="123">
        <v>7</v>
      </c>
      <c r="K5" s="136">
        <v>59</v>
      </c>
      <c r="V5" s="262"/>
      <c r="W5" s="263"/>
      <c r="X5" s="173"/>
      <c r="Y5" s="266"/>
      <c r="Z5" s="133"/>
      <c r="AA5" s="133"/>
      <c r="AB5" s="133"/>
      <c r="AC5" s="133"/>
      <c r="AD5" s="266"/>
      <c r="AE5" s="104"/>
      <c r="AF5" s="99"/>
    </row>
    <row r="6" spans="1:32" x14ac:dyDescent="0.25">
      <c r="A6" s="42" t="s">
        <v>296</v>
      </c>
      <c r="B6" s="138">
        <f t="shared" si="0"/>
        <v>53</v>
      </c>
      <c r="C6" s="136">
        <f t="shared" si="1"/>
        <v>46</v>
      </c>
      <c r="D6" s="123">
        <v>39</v>
      </c>
      <c r="E6" s="123">
        <v>4</v>
      </c>
      <c r="F6" s="123">
        <v>3</v>
      </c>
      <c r="G6" s="123">
        <v>2</v>
      </c>
      <c r="H6" s="123">
        <v>0</v>
      </c>
      <c r="I6" s="123">
        <v>0</v>
      </c>
      <c r="J6" s="123">
        <v>0</v>
      </c>
      <c r="K6" s="136">
        <v>5</v>
      </c>
      <c r="V6" s="262"/>
      <c r="W6" s="263"/>
      <c r="X6" s="173"/>
      <c r="Y6" s="266"/>
      <c r="Z6" s="133"/>
      <c r="AA6" s="133"/>
      <c r="AB6" s="133"/>
      <c r="AC6" s="133"/>
      <c r="AD6" s="266"/>
      <c r="AE6" s="104"/>
      <c r="AF6" s="99"/>
    </row>
    <row r="7" spans="1:32" x14ac:dyDescent="0.25">
      <c r="A7" s="42" t="s">
        <v>67</v>
      </c>
      <c r="B7" s="138">
        <f t="shared" si="0"/>
        <v>196</v>
      </c>
      <c r="C7" s="136">
        <f t="shared" si="1"/>
        <v>153</v>
      </c>
      <c r="D7" s="123">
        <v>124</v>
      </c>
      <c r="E7" s="123">
        <v>23</v>
      </c>
      <c r="F7" s="123">
        <v>6</v>
      </c>
      <c r="G7" s="123">
        <v>1</v>
      </c>
      <c r="H7" s="123">
        <v>0</v>
      </c>
      <c r="I7" s="123">
        <v>0</v>
      </c>
      <c r="J7" s="123">
        <v>2</v>
      </c>
      <c r="K7" s="136">
        <v>40</v>
      </c>
      <c r="V7" s="262"/>
      <c r="W7" s="263"/>
      <c r="X7" s="173"/>
      <c r="Y7" s="266"/>
      <c r="Z7" s="133"/>
      <c r="AA7" s="133"/>
      <c r="AB7" s="133"/>
      <c r="AC7" s="133"/>
      <c r="AD7" s="266"/>
      <c r="AE7" s="104"/>
      <c r="AF7" s="99"/>
    </row>
    <row r="8" spans="1:32" x14ac:dyDescent="0.25">
      <c r="A8" s="42" t="s">
        <v>68</v>
      </c>
      <c r="B8" s="138">
        <f t="shared" si="0"/>
        <v>331</v>
      </c>
      <c r="C8" s="136">
        <f t="shared" si="1"/>
        <v>246</v>
      </c>
      <c r="D8" s="123">
        <v>203</v>
      </c>
      <c r="E8" s="123">
        <v>38</v>
      </c>
      <c r="F8" s="123">
        <v>5</v>
      </c>
      <c r="G8" s="123">
        <v>0</v>
      </c>
      <c r="H8" s="123">
        <v>0</v>
      </c>
      <c r="I8" s="123">
        <v>5</v>
      </c>
      <c r="J8" s="123">
        <v>10</v>
      </c>
      <c r="K8" s="136">
        <v>70</v>
      </c>
      <c r="V8" s="262"/>
      <c r="W8" s="263"/>
      <c r="X8" s="173"/>
      <c r="Y8" s="266"/>
      <c r="Z8" s="133"/>
      <c r="AA8" s="133"/>
      <c r="AB8" s="133"/>
      <c r="AC8" s="133"/>
      <c r="AD8" s="266"/>
      <c r="AE8" s="104"/>
      <c r="AF8" s="99"/>
    </row>
    <row r="9" spans="1:32" x14ac:dyDescent="0.25">
      <c r="A9" s="42" t="s">
        <v>297</v>
      </c>
      <c r="B9" s="138">
        <f t="shared" si="0"/>
        <v>125</v>
      </c>
      <c r="C9" s="136">
        <f t="shared" si="1"/>
        <v>103</v>
      </c>
      <c r="D9" s="123">
        <v>89</v>
      </c>
      <c r="E9" s="123">
        <v>12</v>
      </c>
      <c r="F9" s="123">
        <v>2</v>
      </c>
      <c r="G9" s="123">
        <v>0</v>
      </c>
      <c r="H9" s="123">
        <v>0</v>
      </c>
      <c r="I9" s="123">
        <v>2</v>
      </c>
      <c r="J9" s="123">
        <v>1</v>
      </c>
      <c r="K9" s="136">
        <v>19</v>
      </c>
      <c r="V9" s="262"/>
      <c r="W9" s="263"/>
      <c r="X9" s="173"/>
      <c r="Y9" s="266"/>
      <c r="Z9" s="133"/>
      <c r="AA9" s="133"/>
      <c r="AB9" s="133"/>
      <c r="AC9" s="133"/>
      <c r="AD9" s="266"/>
      <c r="AE9" s="104"/>
      <c r="AF9" s="99"/>
    </row>
    <row r="10" spans="1:32" x14ac:dyDescent="0.25">
      <c r="A10" s="42" t="s">
        <v>70</v>
      </c>
      <c r="B10" s="138">
        <f t="shared" si="0"/>
        <v>93</v>
      </c>
      <c r="C10" s="136">
        <f t="shared" si="1"/>
        <v>73</v>
      </c>
      <c r="D10" s="123">
        <v>64</v>
      </c>
      <c r="E10" s="123">
        <v>7</v>
      </c>
      <c r="F10" s="123">
        <v>2</v>
      </c>
      <c r="G10" s="123">
        <v>0</v>
      </c>
      <c r="H10" s="123">
        <v>0</v>
      </c>
      <c r="I10" s="123">
        <v>0</v>
      </c>
      <c r="J10" s="123">
        <v>3</v>
      </c>
      <c r="K10" s="136">
        <v>17</v>
      </c>
      <c r="V10" s="262"/>
      <c r="W10" s="263"/>
      <c r="X10" s="173"/>
      <c r="Y10" s="266"/>
      <c r="Z10" s="133"/>
      <c r="AA10" s="133"/>
      <c r="AB10" s="133"/>
      <c r="AC10" s="133"/>
      <c r="AD10" s="266"/>
      <c r="AE10" s="104"/>
      <c r="AF10" s="99"/>
    </row>
    <row r="11" spans="1:32" x14ac:dyDescent="0.25">
      <c r="A11" s="42" t="s">
        <v>71</v>
      </c>
      <c r="B11" s="138">
        <f t="shared" si="0"/>
        <v>70</v>
      </c>
      <c r="C11" s="136">
        <f t="shared" si="1"/>
        <v>55</v>
      </c>
      <c r="D11" s="123">
        <v>40</v>
      </c>
      <c r="E11" s="123">
        <v>12</v>
      </c>
      <c r="F11" s="123">
        <v>3</v>
      </c>
      <c r="G11" s="123">
        <v>1</v>
      </c>
      <c r="H11" s="123">
        <v>0</v>
      </c>
      <c r="I11" s="123">
        <v>0</v>
      </c>
      <c r="J11" s="123">
        <v>2</v>
      </c>
      <c r="K11" s="136">
        <v>12</v>
      </c>
      <c r="V11" s="262"/>
      <c r="W11" s="263"/>
      <c r="X11" s="173"/>
      <c r="Y11" s="266"/>
      <c r="Z11" s="133"/>
      <c r="AA11" s="133"/>
      <c r="AB11" s="133"/>
      <c r="AC11" s="133"/>
      <c r="AD11" s="266"/>
      <c r="AE11" s="104"/>
      <c r="AF11" s="99"/>
    </row>
    <row r="12" spans="1:32" x14ac:dyDescent="0.25">
      <c r="A12" s="42" t="s">
        <v>72</v>
      </c>
      <c r="B12" s="138">
        <f t="shared" si="0"/>
        <v>7</v>
      </c>
      <c r="C12" s="136">
        <f t="shared" si="1"/>
        <v>2</v>
      </c>
      <c r="D12" s="123">
        <v>1</v>
      </c>
      <c r="E12" s="123">
        <v>1</v>
      </c>
      <c r="F12" s="123">
        <v>0</v>
      </c>
      <c r="G12" s="123">
        <v>0</v>
      </c>
      <c r="H12" s="123">
        <v>0</v>
      </c>
      <c r="I12" s="123">
        <v>0</v>
      </c>
      <c r="J12" s="123">
        <v>1</v>
      </c>
      <c r="K12" s="136">
        <v>4</v>
      </c>
      <c r="V12" s="262"/>
      <c r="W12" s="263"/>
      <c r="X12" s="173"/>
      <c r="Y12" s="266"/>
      <c r="Z12" s="133"/>
      <c r="AA12" s="133"/>
      <c r="AB12" s="133"/>
      <c r="AC12" s="133"/>
      <c r="AD12" s="266"/>
      <c r="AE12" s="104"/>
      <c r="AF12" s="99"/>
    </row>
    <row r="13" spans="1:32" x14ac:dyDescent="0.25">
      <c r="A13" s="42" t="s">
        <v>73</v>
      </c>
      <c r="B13" s="138">
        <f t="shared" si="0"/>
        <v>245</v>
      </c>
      <c r="C13" s="136">
        <f t="shared" si="1"/>
        <v>176</v>
      </c>
      <c r="D13" s="123">
        <v>158</v>
      </c>
      <c r="E13" s="123">
        <v>15</v>
      </c>
      <c r="F13" s="123">
        <v>3</v>
      </c>
      <c r="G13" s="123">
        <v>3</v>
      </c>
      <c r="H13" s="123">
        <v>1</v>
      </c>
      <c r="I13" s="123">
        <v>7</v>
      </c>
      <c r="J13" s="123">
        <v>9</v>
      </c>
      <c r="K13" s="136">
        <v>49</v>
      </c>
      <c r="V13" s="262"/>
      <c r="W13" s="263"/>
      <c r="X13" s="173"/>
      <c r="Y13" s="266"/>
      <c r="Z13" s="133"/>
      <c r="AA13" s="133"/>
      <c r="AB13" s="133"/>
      <c r="AC13" s="133"/>
      <c r="AD13" s="266"/>
      <c r="AE13" s="104"/>
      <c r="AF13" s="99"/>
    </row>
    <row r="14" spans="1:32" x14ac:dyDescent="0.25">
      <c r="A14" s="42" t="s">
        <v>74</v>
      </c>
      <c r="B14" s="138">
        <f t="shared" si="0"/>
        <v>273</v>
      </c>
      <c r="C14" s="136">
        <f t="shared" si="1"/>
        <v>203</v>
      </c>
      <c r="D14" s="123">
        <v>165</v>
      </c>
      <c r="E14" s="123">
        <v>32</v>
      </c>
      <c r="F14" s="123">
        <v>6</v>
      </c>
      <c r="G14" s="123">
        <v>6</v>
      </c>
      <c r="H14" s="123">
        <v>0</v>
      </c>
      <c r="I14" s="123">
        <v>6</v>
      </c>
      <c r="J14" s="123">
        <v>6</v>
      </c>
      <c r="K14" s="136">
        <v>52</v>
      </c>
      <c r="V14" s="262"/>
      <c r="W14" s="263"/>
      <c r="X14" s="173"/>
      <c r="Y14" s="266"/>
      <c r="Z14" s="133"/>
      <c r="AA14" s="133"/>
      <c r="AB14" s="133"/>
      <c r="AC14" s="133"/>
      <c r="AD14" s="266"/>
      <c r="AE14" s="104"/>
      <c r="AF14" s="99"/>
    </row>
    <row r="15" spans="1:32" x14ac:dyDescent="0.25">
      <c r="A15" s="42" t="s">
        <v>75</v>
      </c>
      <c r="B15" s="138">
        <f t="shared" si="0"/>
        <v>213</v>
      </c>
      <c r="C15" s="136">
        <f t="shared" si="1"/>
        <v>158</v>
      </c>
      <c r="D15" s="123">
        <v>142</v>
      </c>
      <c r="E15" s="123">
        <v>15</v>
      </c>
      <c r="F15" s="123">
        <v>1</v>
      </c>
      <c r="G15" s="123">
        <v>3</v>
      </c>
      <c r="H15" s="123">
        <v>1</v>
      </c>
      <c r="I15" s="123">
        <v>1</v>
      </c>
      <c r="J15" s="123">
        <v>6</v>
      </c>
      <c r="K15" s="136">
        <v>44</v>
      </c>
      <c r="V15" s="262"/>
      <c r="W15" s="263"/>
      <c r="X15" s="173"/>
      <c r="Y15" s="266"/>
      <c r="Z15" s="133"/>
      <c r="AA15" s="133"/>
      <c r="AB15" s="133"/>
      <c r="AC15" s="133"/>
      <c r="AD15" s="266"/>
      <c r="AE15" s="104"/>
      <c r="AF15" s="99"/>
    </row>
    <row r="16" spans="1:32" x14ac:dyDescent="0.25">
      <c r="A16" s="42" t="s">
        <v>76</v>
      </c>
      <c r="B16" s="138">
        <f t="shared" si="0"/>
        <v>107</v>
      </c>
      <c r="C16" s="136">
        <f t="shared" si="1"/>
        <v>81</v>
      </c>
      <c r="D16" s="123">
        <v>72</v>
      </c>
      <c r="E16" s="123">
        <v>6</v>
      </c>
      <c r="F16" s="123">
        <v>3</v>
      </c>
      <c r="G16" s="123">
        <v>0</v>
      </c>
      <c r="H16" s="123">
        <v>0</v>
      </c>
      <c r="I16" s="123">
        <v>1</v>
      </c>
      <c r="J16" s="123">
        <v>3</v>
      </c>
      <c r="K16" s="136">
        <v>22</v>
      </c>
      <c r="V16" s="262"/>
      <c r="W16" s="263"/>
      <c r="X16" s="173"/>
      <c r="Y16" s="266"/>
      <c r="Z16" s="133"/>
      <c r="AA16" s="133"/>
      <c r="AB16" s="133"/>
      <c r="AC16" s="133"/>
      <c r="AD16" s="266"/>
      <c r="AE16" s="104"/>
      <c r="AF16" s="99"/>
    </row>
    <row r="17" spans="1:32" x14ac:dyDescent="0.25">
      <c r="A17" s="42" t="s">
        <v>77</v>
      </c>
      <c r="B17" s="138">
        <f t="shared" si="0"/>
        <v>163</v>
      </c>
      <c r="C17" s="136">
        <f t="shared" si="1"/>
        <v>120</v>
      </c>
      <c r="D17" s="123">
        <v>100</v>
      </c>
      <c r="E17" s="123">
        <v>18</v>
      </c>
      <c r="F17" s="123">
        <v>2</v>
      </c>
      <c r="G17" s="123">
        <v>7</v>
      </c>
      <c r="H17" s="123">
        <v>0</v>
      </c>
      <c r="I17" s="123">
        <v>0</v>
      </c>
      <c r="J17" s="123">
        <v>2</v>
      </c>
      <c r="K17" s="136">
        <v>34</v>
      </c>
      <c r="V17" s="262"/>
      <c r="W17" s="263"/>
      <c r="X17" s="173"/>
      <c r="Y17" s="266"/>
      <c r="Z17" s="133"/>
      <c r="AA17" s="133"/>
      <c r="AB17" s="133"/>
      <c r="AC17" s="133"/>
      <c r="AD17" s="266"/>
      <c r="AE17" s="104"/>
      <c r="AF17" s="99"/>
    </row>
    <row r="18" spans="1:32" x14ac:dyDescent="0.25">
      <c r="A18" s="42" t="s">
        <v>78</v>
      </c>
      <c r="B18" s="138">
        <f t="shared" si="0"/>
        <v>193</v>
      </c>
      <c r="C18" s="136">
        <f t="shared" si="1"/>
        <v>152</v>
      </c>
      <c r="D18" s="123">
        <v>136</v>
      </c>
      <c r="E18" s="123">
        <v>13</v>
      </c>
      <c r="F18" s="123">
        <v>3</v>
      </c>
      <c r="G18" s="123">
        <v>3</v>
      </c>
      <c r="H18" s="123">
        <v>0</v>
      </c>
      <c r="I18" s="123">
        <v>0</v>
      </c>
      <c r="J18" s="123">
        <v>5</v>
      </c>
      <c r="K18" s="136">
        <v>33</v>
      </c>
      <c r="V18" s="262"/>
      <c r="W18" s="263"/>
      <c r="X18" s="173"/>
      <c r="Y18" s="266"/>
      <c r="Z18" s="133"/>
      <c r="AA18" s="133"/>
      <c r="AB18" s="133"/>
      <c r="AC18" s="133"/>
      <c r="AD18" s="266"/>
      <c r="AE18" s="104"/>
      <c r="AF18" s="99"/>
    </row>
    <row r="19" spans="1:32" x14ac:dyDescent="0.25">
      <c r="A19" s="42" t="s">
        <v>79</v>
      </c>
      <c r="B19" s="138">
        <f t="shared" si="0"/>
        <v>127</v>
      </c>
      <c r="C19" s="136">
        <f t="shared" si="1"/>
        <v>101</v>
      </c>
      <c r="D19" s="123">
        <v>83</v>
      </c>
      <c r="E19" s="123">
        <v>14</v>
      </c>
      <c r="F19" s="123">
        <v>4</v>
      </c>
      <c r="G19" s="123">
        <v>3</v>
      </c>
      <c r="H19" s="123">
        <v>1</v>
      </c>
      <c r="I19" s="123">
        <v>0</v>
      </c>
      <c r="J19" s="123">
        <v>3</v>
      </c>
      <c r="K19" s="136">
        <v>19</v>
      </c>
      <c r="V19" s="262"/>
      <c r="W19" s="263"/>
      <c r="X19" s="173"/>
      <c r="Y19" s="266"/>
      <c r="Z19" s="133"/>
      <c r="AA19" s="133"/>
      <c r="AB19" s="133"/>
      <c r="AC19" s="133"/>
      <c r="AD19" s="266"/>
      <c r="AE19" s="104"/>
      <c r="AF19" s="99"/>
    </row>
    <row r="20" spans="1:32" x14ac:dyDescent="0.25">
      <c r="A20" s="42" t="s">
        <v>288</v>
      </c>
      <c r="B20" s="138">
        <f t="shared" si="0"/>
        <v>71</v>
      </c>
      <c r="C20" s="136">
        <f t="shared" si="1"/>
        <v>59</v>
      </c>
      <c r="D20" s="123">
        <v>49</v>
      </c>
      <c r="E20" s="123">
        <v>8</v>
      </c>
      <c r="F20" s="123">
        <v>2</v>
      </c>
      <c r="G20" s="123">
        <v>0</v>
      </c>
      <c r="H20" s="123">
        <v>0</v>
      </c>
      <c r="I20" s="123">
        <v>0</v>
      </c>
      <c r="J20" s="123">
        <v>2</v>
      </c>
      <c r="K20" s="136">
        <v>10</v>
      </c>
      <c r="V20" s="262"/>
      <c r="W20" s="263"/>
      <c r="X20" s="173"/>
      <c r="Y20" s="266"/>
      <c r="Z20" s="133"/>
      <c r="AA20" s="133"/>
      <c r="AB20" s="133"/>
      <c r="AC20" s="133"/>
      <c r="AD20" s="266"/>
      <c r="AE20" s="104"/>
      <c r="AF20" s="99"/>
    </row>
    <row r="21" spans="1:32" x14ac:dyDescent="0.25">
      <c r="A21" s="42" t="s">
        <v>81</v>
      </c>
      <c r="B21" s="138">
        <f t="shared" si="0"/>
        <v>134</v>
      </c>
      <c r="C21" s="136">
        <f t="shared" si="1"/>
        <v>99</v>
      </c>
      <c r="D21" s="123">
        <v>88</v>
      </c>
      <c r="E21" s="123">
        <v>9</v>
      </c>
      <c r="F21" s="123">
        <v>2</v>
      </c>
      <c r="G21" s="123">
        <v>3</v>
      </c>
      <c r="H21" s="123">
        <v>0</v>
      </c>
      <c r="I21" s="123">
        <v>0</v>
      </c>
      <c r="J21" s="123">
        <v>2</v>
      </c>
      <c r="K21" s="136">
        <v>30</v>
      </c>
      <c r="V21" s="262"/>
      <c r="W21" s="263"/>
      <c r="X21" s="173"/>
      <c r="Y21" s="266"/>
      <c r="Z21" s="133"/>
      <c r="AA21" s="133"/>
      <c r="AB21" s="133"/>
      <c r="AC21" s="133"/>
      <c r="AD21" s="266"/>
      <c r="AE21" s="104"/>
      <c r="AF21" s="99"/>
    </row>
    <row r="22" spans="1:32" x14ac:dyDescent="0.25">
      <c r="A22" s="45" t="s">
        <v>262</v>
      </c>
      <c r="B22" s="138">
        <f t="shared" ref="B22:J22" si="2">SUM(B3:B21)</f>
        <v>2886</v>
      </c>
      <c r="C22" s="138">
        <f t="shared" si="2"/>
        <v>2184</v>
      </c>
      <c r="D22" s="138">
        <f t="shared" si="2"/>
        <v>1858</v>
      </c>
      <c r="E22" s="138">
        <f t="shared" si="2"/>
        <v>272</v>
      </c>
      <c r="F22" s="138">
        <f t="shared" si="2"/>
        <v>54</v>
      </c>
      <c r="G22" s="138">
        <f>SUM(G3:G21)</f>
        <v>38</v>
      </c>
      <c r="H22" s="138">
        <f>SUM(H3:H21)</f>
        <v>6</v>
      </c>
      <c r="I22" s="138">
        <f>SUM(I3:I21)</f>
        <v>23</v>
      </c>
      <c r="J22" s="138">
        <f t="shared" si="2"/>
        <v>70</v>
      </c>
      <c r="K22" s="138">
        <f>SUM(K3:K21)</f>
        <v>565</v>
      </c>
      <c r="V22" s="262"/>
      <c r="W22" s="263"/>
      <c r="X22" s="173"/>
      <c r="Y22" s="173"/>
      <c r="Z22" s="173"/>
      <c r="AA22" s="173"/>
      <c r="AB22" s="173"/>
      <c r="AC22" s="173"/>
      <c r="AD22" s="173"/>
      <c r="AE22" s="104"/>
      <c r="AF22" s="99"/>
    </row>
    <row r="23" spans="1:32" s="99" customFormat="1" ht="11.25" customHeight="1" x14ac:dyDescent="0.25">
      <c r="A23" s="78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3"/>
      <c r="X23" s="173"/>
      <c r="Y23" s="173"/>
      <c r="Z23" s="173"/>
      <c r="AA23" s="173"/>
      <c r="AB23" s="173"/>
      <c r="AC23" s="173"/>
      <c r="AD23" s="173"/>
      <c r="AE23" s="104"/>
    </row>
    <row r="24" spans="1:32" ht="64.5" customHeight="1" x14ac:dyDescent="0.25">
      <c r="A24" s="146" t="s">
        <v>739</v>
      </c>
      <c r="B24" s="188" t="s">
        <v>1</v>
      </c>
      <c r="C24" s="188" t="s">
        <v>290</v>
      </c>
      <c r="D24" s="188" t="s">
        <v>289</v>
      </c>
      <c r="E24" s="188" t="s">
        <v>291</v>
      </c>
      <c r="F24" s="188" t="s">
        <v>574</v>
      </c>
      <c r="G24" s="188" t="s">
        <v>573</v>
      </c>
      <c r="H24" s="188" t="s">
        <v>292</v>
      </c>
      <c r="I24" s="188" t="s">
        <v>291</v>
      </c>
      <c r="J24" s="188" t="s">
        <v>290</v>
      </c>
      <c r="K24" s="188" t="s">
        <v>289</v>
      </c>
      <c r="L24" s="188" t="s">
        <v>290</v>
      </c>
      <c r="M24" s="188" t="s">
        <v>289</v>
      </c>
      <c r="N24" s="188" t="s">
        <v>293</v>
      </c>
      <c r="O24" s="188" t="s">
        <v>289</v>
      </c>
      <c r="P24" s="188" t="s">
        <v>293</v>
      </c>
      <c r="Q24" s="188" t="s">
        <v>541</v>
      </c>
      <c r="R24" s="188" t="s">
        <v>2</v>
      </c>
    </row>
    <row r="25" spans="1:32" x14ac:dyDescent="0.25">
      <c r="A25" s="44" t="s">
        <v>294</v>
      </c>
      <c r="B25" s="190"/>
      <c r="C25" s="267" t="s">
        <v>4</v>
      </c>
      <c r="D25" s="267" t="s">
        <v>4</v>
      </c>
      <c r="E25" s="267" t="s">
        <v>4</v>
      </c>
      <c r="F25" s="268" t="s">
        <v>5</v>
      </c>
      <c r="G25" s="268" t="s">
        <v>5</v>
      </c>
      <c r="H25" s="268" t="s">
        <v>6</v>
      </c>
      <c r="I25" s="268" t="s">
        <v>7</v>
      </c>
      <c r="J25" s="268" t="s">
        <v>8</v>
      </c>
      <c r="K25" s="268" t="s">
        <v>8</v>
      </c>
      <c r="L25" s="268" t="s">
        <v>9</v>
      </c>
      <c r="M25" s="268" t="s">
        <v>9</v>
      </c>
      <c r="N25" s="268" t="s">
        <v>9</v>
      </c>
      <c r="O25" s="268" t="s">
        <v>251</v>
      </c>
      <c r="P25" s="268" t="s">
        <v>113</v>
      </c>
      <c r="Q25" s="268" t="s">
        <v>149</v>
      </c>
      <c r="R25" s="190"/>
    </row>
    <row r="26" spans="1:32" x14ac:dyDescent="0.25">
      <c r="A26" s="42" t="s">
        <v>295</v>
      </c>
      <c r="B26" s="135">
        <f t="shared" ref="B26:B44" si="3">C26+D26+E26+Q26+R26</f>
        <v>237</v>
      </c>
      <c r="C26" s="136">
        <f>F26+J26+L26</f>
        <v>55</v>
      </c>
      <c r="D26" s="136">
        <f>G26+K26+M26+O26</f>
        <v>54</v>
      </c>
      <c r="E26" s="136">
        <f>H26+I26+N26+P26</f>
        <v>53</v>
      </c>
      <c r="F26" s="123">
        <v>44</v>
      </c>
      <c r="G26" s="123">
        <v>45</v>
      </c>
      <c r="H26" s="123">
        <v>40</v>
      </c>
      <c r="I26" s="140">
        <v>5</v>
      </c>
      <c r="J26" s="123">
        <v>5</v>
      </c>
      <c r="K26" s="123">
        <v>4</v>
      </c>
      <c r="L26" s="123">
        <v>6</v>
      </c>
      <c r="M26" s="123">
        <v>5</v>
      </c>
      <c r="N26" s="140">
        <v>8</v>
      </c>
      <c r="O26" s="123">
        <v>0</v>
      </c>
      <c r="P26" s="140">
        <v>0</v>
      </c>
      <c r="Q26" s="141">
        <v>0</v>
      </c>
      <c r="R26" s="136">
        <v>75</v>
      </c>
    </row>
    <row r="27" spans="1:32" x14ac:dyDescent="0.25">
      <c r="A27" s="42" t="s">
        <v>272</v>
      </c>
      <c r="B27" s="135">
        <f t="shared" si="3"/>
        <v>468</v>
      </c>
      <c r="C27" s="136">
        <f t="shared" ref="C27:C44" si="4">F27+J27+L27</f>
        <v>119</v>
      </c>
      <c r="D27" s="136">
        <f t="shared" ref="D27:D44" si="5">G27+K27+M27+O27</f>
        <v>107</v>
      </c>
      <c r="E27" s="136">
        <f t="shared" ref="E27:E44" si="6">H27+I27+N27+P27</f>
        <v>119</v>
      </c>
      <c r="F27" s="123">
        <v>96</v>
      </c>
      <c r="G27" s="123">
        <v>83</v>
      </c>
      <c r="H27" s="123">
        <v>89</v>
      </c>
      <c r="I27" s="140">
        <v>8</v>
      </c>
      <c r="J27" s="123">
        <v>6</v>
      </c>
      <c r="K27" s="123">
        <v>8</v>
      </c>
      <c r="L27" s="123">
        <v>17</v>
      </c>
      <c r="M27" s="123">
        <v>14</v>
      </c>
      <c r="N27" s="140">
        <v>19</v>
      </c>
      <c r="O27" s="123">
        <v>2</v>
      </c>
      <c r="P27" s="140">
        <v>3</v>
      </c>
      <c r="Q27" s="141">
        <v>4</v>
      </c>
      <c r="R27" s="136">
        <v>119</v>
      </c>
    </row>
    <row r="28" spans="1:32" x14ac:dyDescent="0.25">
      <c r="A28" s="42" t="s">
        <v>65</v>
      </c>
      <c r="B28" s="135">
        <f t="shared" si="3"/>
        <v>744</v>
      </c>
      <c r="C28" s="136">
        <f t="shared" si="4"/>
        <v>169</v>
      </c>
      <c r="D28" s="136">
        <f t="shared" si="5"/>
        <v>157</v>
      </c>
      <c r="E28" s="136">
        <f t="shared" si="6"/>
        <v>199</v>
      </c>
      <c r="F28" s="123">
        <v>140</v>
      </c>
      <c r="G28" s="123">
        <v>134</v>
      </c>
      <c r="H28" s="123">
        <v>156</v>
      </c>
      <c r="I28" s="140">
        <v>21</v>
      </c>
      <c r="J28" s="123">
        <v>7</v>
      </c>
      <c r="K28" s="123">
        <v>6</v>
      </c>
      <c r="L28" s="123">
        <v>22</v>
      </c>
      <c r="M28" s="123">
        <v>17</v>
      </c>
      <c r="N28" s="140">
        <v>19</v>
      </c>
      <c r="O28" s="123">
        <v>0</v>
      </c>
      <c r="P28" s="140">
        <v>3</v>
      </c>
      <c r="Q28" s="141">
        <v>4</v>
      </c>
      <c r="R28" s="136">
        <v>215</v>
      </c>
    </row>
    <row r="29" spans="1:32" x14ac:dyDescent="0.25">
      <c r="A29" s="42" t="s">
        <v>296</v>
      </c>
      <c r="B29" s="135">
        <f t="shared" si="3"/>
        <v>158</v>
      </c>
      <c r="C29" s="136">
        <f t="shared" si="4"/>
        <v>43</v>
      </c>
      <c r="D29" s="136">
        <f t="shared" si="5"/>
        <v>36</v>
      </c>
      <c r="E29" s="136">
        <f t="shared" si="6"/>
        <v>33</v>
      </c>
      <c r="F29" s="123">
        <v>35</v>
      </c>
      <c r="G29" s="123">
        <v>30</v>
      </c>
      <c r="H29" s="123">
        <v>20</v>
      </c>
      <c r="I29" s="140">
        <v>5</v>
      </c>
      <c r="J29" s="123">
        <v>4</v>
      </c>
      <c r="K29" s="123">
        <v>2</v>
      </c>
      <c r="L29" s="123">
        <v>4</v>
      </c>
      <c r="M29" s="123">
        <v>4</v>
      </c>
      <c r="N29" s="140">
        <v>6</v>
      </c>
      <c r="O29" s="123">
        <v>0</v>
      </c>
      <c r="P29" s="140">
        <v>2</v>
      </c>
      <c r="Q29" s="141">
        <v>3</v>
      </c>
      <c r="R29" s="136">
        <v>43</v>
      </c>
    </row>
    <row r="30" spans="1:32" x14ac:dyDescent="0.25">
      <c r="A30" s="42" t="s">
        <v>67</v>
      </c>
      <c r="B30" s="135">
        <f t="shared" si="3"/>
        <v>588</v>
      </c>
      <c r="C30" s="136">
        <f t="shared" si="4"/>
        <v>142</v>
      </c>
      <c r="D30" s="136">
        <f t="shared" si="5"/>
        <v>139</v>
      </c>
      <c r="E30" s="136">
        <f t="shared" si="6"/>
        <v>142</v>
      </c>
      <c r="F30" s="123">
        <v>108</v>
      </c>
      <c r="G30" s="123">
        <v>106</v>
      </c>
      <c r="H30" s="123">
        <v>93</v>
      </c>
      <c r="I30" s="140">
        <v>20</v>
      </c>
      <c r="J30" s="123">
        <v>9</v>
      </c>
      <c r="K30" s="123">
        <v>9</v>
      </c>
      <c r="L30" s="123">
        <v>25</v>
      </c>
      <c r="M30" s="123">
        <v>20</v>
      </c>
      <c r="N30" s="140">
        <v>26</v>
      </c>
      <c r="O30" s="123">
        <v>4</v>
      </c>
      <c r="P30" s="140">
        <v>3</v>
      </c>
      <c r="Q30" s="141">
        <v>1</v>
      </c>
      <c r="R30" s="136">
        <v>164</v>
      </c>
    </row>
    <row r="31" spans="1:32" x14ac:dyDescent="0.25">
      <c r="A31" s="42" t="s">
        <v>68</v>
      </c>
      <c r="B31" s="135">
        <f t="shared" si="3"/>
        <v>993</v>
      </c>
      <c r="C31" s="136">
        <f t="shared" si="4"/>
        <v>234</v>
      </c>
      <c r="D31" s="136">
        <f t="shared" si="5"/>
        <v>224</v>
      </c>
      <c r="E31" s="136">
        <f t="shared" si="6"/>
        <v>253</v>
      </c>
      <c r="F31" s="123">
        <v>177</v>
      </c>
      <c r="G31" s="123">
        <v>173</v>
      </c>
      <c r="H31" s="123">
        <v>174</v>
      </c>
      <c r="I31" s="140">
        <v>23</v>
      </c>
      <c r="J31" s="123">
        <v>23</v>
      </c>
      <c r="K31" s="123">
        <v>14</v>
      </c>
      <c r="L31" s="123">
        <v>34</v>
      </c>
      <c r="M31" s="123">
        <v>36</v>
      </c>
      <c r="N31" s="140">
        <v>50</v>
      </c>
      <c r="O31" s="123">
        <v>1</v>
      </c>
      <c r="P31" s="140">
        <v>6</v>
      </c>
      <c r="Q31" s="141">
        <v>0</v>
      </c>
      <c r="R31" s="136">
        <v>282</v>
      </c>
    </row>
    <row r="32" spans="1:32" x14ac:dyDescent="0.25">
      <c r="A32" s="42" t="s">
        <v>297</v>
      </c>
      <c r="B32" s="135">
        <f t="shared" si="3"/>
        <v>375</v>
      </c>
      <c r="C32" s="136">
        <f t="shared" si="4"/>
        <v>84</v>
      </c>
      <c r="D32" s="136">
        <f t="shared" si="5"/>
        <v>88</v>
      </c>
      <c r="E32" s="136">
        <f t="shared" si="6"/>
        <v>74</v>
      </c>
      <c r="F32" s="123">
        <v>69</v>
      </c>
      <c r="G32" s="123">
        <v>71</v>
      </c>
      <c r="H32" s="123">
        <v>52</v>
      </c>
      <c r="I32" s="140">
        <v>10</v>
      </c>
      <c r="J32" s="123">
        <v>5</v>
      </c>
      <c r="K32" s="123">
        <v>5</v>
      </c>
      <c r="L32" s="123">
        <v>10</v>
      </c>
      <c r="M32" s="123">
        <v>11</v>
      </c>
      <c r="N32" s="140">
        <v>10</v>
      </c>
      <c r="O32" s="123">
        <v>1</v>
      </c>
      <c r="P32" s="140">
        <v>2</v>
      </c>
      <c r="Q32" s="141">
        <v>3</v>
      </c>
      <c r="R32" s="136">
        <v>126</v>
      </c>
    </row>
    <row r="33" spans="1:26" x14ac:dyDescent="0.25">
      <c r="A33" s="42" t="s">
        <v>70</v>
      </c>
      <c r="B33" s="135">
        <f t="shared" si="3"/>
        <v>279</v>
      </c>
      <c r="C33" s="136">
        <f t="shared" si="4"/>
        <v>68</v>
      </c>
      <c r="D33" s="136">
        <f t="shared" si="5"/>
        <v>57</v>
      </c>
      <c r="E33" s="136">
        <f t="shared" si="6"/>
        <v>60</v>
      </c>
      <c r="F33" s="123">
        <v>52</v>
      </c>
      <c r="G33" s="123">
        <v>49</v>
      </c>
      <c r="H33" s="123">
        <v>37</v>
      </c>
      <c r="I33" s="140">
        <v>6</v>
      </c>
      <c r="J33" s="123">
        <v>6</v>
      </c>
      <c r="K33" s="123">
        <v>4</v>
      </c>
      <c r="L33" s="123">
        <v>10</v>
      </c>
      <c r="M33" s="123">
        <v>3</v>
      </c>
      <c r="N33" s="140">
        <v>14</v>
      </c>
      <c r="O33" s="123">
        <v>1</v>
      </c>
      <c r="P33" s="140">
        <v>3</v>
      </c>
      <c r="Q33" s="141">
        <v>0</v>
      </c>
      <c r="R33" s="136">
        <v>94</v>
      </c>
    </row>
    <row r="34" spans="1:26" x14ac:dyDescent="0.25">
      <c r="A34" s="42" t="s">
        <v>71</v>
      </c>
      <c r="B34" s="135">
        <f t="shared" si="3"/>
        <v>210</v>
      </c>
      <c r="C34" s="136">
        <f t="shared" si="4"/>
        <v>52</v>
      </c>
      <c r="D34" s="136">
        <f t="shared" si="5"/>
        <v>49</v>
      </c>
      <c r="E34" s="136">
        <f t="shared" si="6"/>
        <v>55</v>
      </c>
      <c r="F34" s="123">
        <v>37</v>
      </c>
      <c r="G34" s="123">
        <v>32</v>
      </c>
      <c r="H34" s="123">
        <v>41</v>
      </c>
      <c r="I34" s="140">
        <v>4</v>
      </c>
      <c r="J34" s="123">
        <v>3</v>
      </c>
      <c r="K34" s="123">
        <v>4</v>
      </c>
      <c r="L34" s="123">
        <v>12</v>
      </c>
      <c r="M34" s="123">
        <v>10</v>
      </c>
      <c r="N34" s="140">
        <v>10</v>
      </c>
      <c r="O34" s="123">
        <v>3</v>
      </c>
      <c r="P34" s="140">
        <v>0</v>
      </c>
      <c r="Q34" s="141">
        <v>0</v>
      </c>
      <c r="R34" s="136">
        <v>54</v>
      </c>
    </row>
    <row r="35" spans="1:26" x14ac:dyDescent="0.25">
      <c r="A35" s="42" t="s">
        <v>72</v>
      </c>
      <c r="B35" s="135">
        <f t="shared" si="3"/>
        <v>21</v>
      </c>
      <c r="C35" s="136">
        <f t="shared" si="4"/>
        <v>3</v>
      </c>
      <c r="D35" s="136">
        <f t="shared" si="5"/>
        <v>6</v>
      </c>
      <c r="E35" s="136">
        <f t="shared" si="6"/>
        <v>5</v>
      </c>
      <c r="F35" s="123">
        <v>2</v>
      </c>
      <c r="G35" s="123">
        <v>5</v>
      </c>
      <c r="H35" s="123">
        <v>3</v>
      </c>
      <c r="I35" s="140">
        <v>0</v>
      </c>
      <c r="J35" s="123">
        <v>0</v>
      </c>
      <c r="K35" s="123">
        <v>0</v>
      </c>
      <c r="L35" s="123">
        <v>1</v>
      </c>
      <c r="M35" s="123">
        <v>1</v>
      </c>
      <c r="N35" s="140">
        <v>2</v>
      </c>
      <c r="O35" s="123">
        <v>0</v>
      </c>
      <c r="P35" s="140">
        <v>0</v>
      </c>
      <c r="Q35" s="141">
        <v>0</v>
      </c>
      <c r="R35" s="136">
        <v>7</v>
      </c>
    </row>
    <row r="36" spans="1:26" x14ac:dyDescent="0.25">
      <c r="A36" s="42" t="s">
        <v>73</v>
      </c>
      <c r="B36" s="135">
        <f t="shared" si="3"/>
        <v>735</v>
      </c>
      <c r="C36" s="136">
        <f t="shared" si="4"/>
        <v>181</v>
      </c>
      <c r="D36" s="136">
        <f t="shared" si="5"/>
        <v>179</v>
      </c>
      <c r="E36" s="136">
        <f t="shared" si="6"/>
        <v>181</v>
      </c>
      <c r="F36" s="123">
        <v>151</v>
      </c>
      <c r="G36" s="123">
        <v>152</v>
      </c>
      <c r="H36" s="123">
        <v>132</v>
      </c>
      <c r="I36" s="140">
        <v>23</v>
      </c>
      <c r="J36" s="123">
        <v>8</v>
      </c>
      <c r="K36" s="123">
        <v>8</v>
      </c>
      <c r="L36" s="123">
        <v>22</v>
      </c>
      <c r="M36" s="123">
        <v>18</v>
      </c>
      <c r="N36" s="140">
        <v>23</v>
      </c>
      <c r="O36" s="123">
        <v>1</v>
      </c>
      <c r="P36" s="140">
        <v>3</v>
      </c>
      <c r="Q36" s="141">
        <v>4</v>
      </c>
      <c r="R36" s="136">
        <v>190</v>
      </c>
    </row>
    <row r="37" spans="1:26" x14ac:dyDescent="0.25">
      <c r="A37" s="42" t="s">
        <v>74</v>
      </c>
      <c r="B37" s="135">
        <f t="shared" si="3"/>
        <v>819</v>
      </c>
      <c r="C37" s="136">
        <f t="shared" si="4"/>
        <v>201</v>
      </c>
      <c r="D37" s="136">
        <f t="shared" si="5"/>
        <v>186</v>
      </c>
      <c r="E37" s="136">
        <f t="shared" si="6"/>
        <v>197</v>
      </c>
      <c r="F37" s="123">
        <v>154</v>
      </c>
      <c r="G37" s="123">
        <v>143</v>
      </c>
      <c r="H37" s="123">
        <v>134</v>
      </c>
      <c r="I37" s="140">
        <v>35</v>
      </c>
      <c r="J37" s="123">
        <v>11</v>
      </c>
      <c r="K37" s="123">
        <v>9</v>
      </c>
      <c r="L37" s="123">
        <v>36</v>
      </c>
      <c r="M37" s="123">
        <v>28</v>
      </c>
      <c r="N37" s="140">
        <v>26</v>
      </c>
      <c r="O37" s="123">
        <v>6</v>
      </c>
      <c r="P37" s="140">
        <v>2</v>
      </c>
      <c r="Q37" s="141">
        <v>0</v>
      </c>
      <c r="R37" s="136">
        <v>235</v>
      </c>
    </row>
    <row r="38" spans="1:26" x14ac:dyDescent="0.25">
      <c r="A38" s="42" t="s">
        <v>75</v>
      </c>
      <c r="B38" s="135">
        <f t="shared" si="3"/>
        <v>639</v>
      </c>
      <c r="C38" s="136">
        <f t="shared" si="4"/>
        <v>158</v>
      </c>
      <c r="D38" s="136">
        <f t="shared" si="5"/>
        <v>134</v>
      </c>
      <c r="E38" s="136">
        <f t="shared" si="6"/>
        <v>153</v>
      </c>
      <c r="F38" s="123">
        <v>135</v>
      </c>
      <c r="G38" s="123">
        <v>110</v>
      </c>
      <c r="H38" s="123">
        <v>110</v>
      </c>
      <c r="I38" s="140">
        <v>22</v>
      </c>
      <c r="J38" s="123">
        <v>10</v>
      </c>
      <c r="K38" s="123">
        <v>9</v>
      </c>
      <c r="L38" s="123">
        <v>13</v>
      </c>
      <c r="M38" s="123">
        <v>13</v>
      </c>
      <c r="N38" s="140">
        <v>19</v>
      </c>
      <c r="O38" s="123">
        <v>2</v>
      </c>
      <c r="P38" s="140">
        <v>2</v>
      </c>
      <c r="Q38" s="141">
        <v>1</v>
      </c>
      <c r="R38" s="136">
        <v>193</v>
      </c>
    </row>
    <row r="39" spans="1:26" x14ac:dyDescent="0.25">
      <c r="A39" s="42" t="s">
        <v>76</v>
      </c>
      <c r="B39" s="135">
        <f t="shared" si="3"/>
        <v>321</v>
      </c>
      <c r="C39" s="136">
        <f t="shared" si="4"/>
        <v>82</v>
      </c>
      <c r="D39" s="136">
        <f t="shared" si="5"/>
        <v>78</v>
      </c>
      <c r="E39" s="136">
        <f t="shared" si="6"/>
        <v>79</v>
      </c>
      <c r="F39" s="123">
        <v>69</v>
      </c>
      <c r="G39" s="123">
        <v>63</v>
      </c>
      <c r="H39" s="123">
        <v>61</v>
      </c>
      <c r="I39" s="140">
        <v>9</v>
      </c>
      <c r="J39" s="123">
        <v>4</v>
      </c>
      <c r="K39" s="123">
        <v>3</v>
      </c>
      <c r="L39" s="123">
        <v>9</v>
      </c>
      <c r="M39" s="123">
        <v>9</v>
      </c>
      <c r="N39" s="140">
        <v>9</v>
      </c>
      <c r="O39" s="123">
        <v>3</v>
      </c>
      <c r="P39" s="140">
        <v>0</v>
      </c>
      <c r="Q39" s="141">
        <v>3</v>
      </c>
      <c r="R39" s="136">
        <v>79</v>
      </c>
    </row>
    <row r="40" spans="1:26" x14ac:dyDescent="0.25">
      <c r="A40" s="42" t="s">
        <v>77</v>
      </c>
      <c r="B40" s="135">
        <f t="shared" si="3"/>
        <v>489</v>
      </c>
      <c r="C40" s="136">
        <f t="shared" si="4"/>
        <v>120</v>
      </c>
      <c r="D40" s="136">
        <f t="shared" si="5"/>
        <v>110</v>
      </c>
      <c r="E40" s="136">
        <f t="shared" si="6"/>
        <v>120</v>
      </c>
      <c r="F40" s="123">
        <v>96</v>
      </c>
      <c r="G40" s="123">
        <v>88</v>
      </c>
      <c r="H40" s="123">
        <v>83</v>
      </c>
      <c r="I40" s="140">
        <v>19</v>
      </c>
      <c r="J40" s="123">
        <v>6</v>
      </c>
      <c r="K40" s="123">
        <v>4</v>
      </c>
      <c r="L40" s="123">
        <v>18</v>
      </c>
      <c r="M40" s="123">
        <v>16</v>
      </c>
      <c r="N40" s="140">
        <v>18</v>
      </c>
      <c r="O40" s="123">
        <v>2</v>
      </c>
      <c r="P40" s="140">
        <v>0</v>
      </c>
      <c r="Q40" s="141">
        <v>5</v>
      </c>
      <c r="R40" s="136">
        <v>134</v>
      </c>
    </row>
    <row r="41" spans="1:26" x14ac:dyDescent="0.25">
      <c r="A41" s="42" t="s">
        <v>78</v>
      </c>
      <c r="B41" s="135">
        <f t="shared" si="3"/>
        <v>579</v>
      </c>
      <c r="C41" s="136">
        <f t="shared" si="4"/>
        <v>159</v>
      </c>
      <c r="D41" s="136">
        <f t="shared" si="5"/>
        <v>137</v>
      </c>
      <c r="E41" s="136">
        <f t="shared" si="6"/>
        <v>128</v>
      </c>
      <c r="F41" s="123">
        <v>132</v>
      </c>
      <c r="G41" s="123">
        <v>121</v>
      </c>
      <c r="H41" s="123">
        <v>97</v>
      </c>
      <c r="I41" s="140">
        <v>11</v>
      </c>
      <c r="J41" s="123">
        <v>12</v>
      </c>
      <c r="K41" s="123">
        <v>4</v>
      </c>
      <c r="L41" s="123">
        <v>15</v>
      </c>
      <c r="M41" s="123">
        <v>11</v>
      </c>
      <c r="N41" s="140">
        <v>17</v>
      </c>
      <c r="O41" s="123">
        <v>1</v>
      </c>
      <c r="P41" s="140">
        <v>3</v>
      </c>
      <c r="Q41" s="141">
        <v>0</v>
      </c>
      <c r="R41" s="136">
        <v>155</v>
      </c>
    </row>
    <row r="42" spans="1:26" x14ac:dyDescent="0.25">
      <c r="A42" s="42" t="s">
        <v>79</v>
      </c>
      <c r="B42" s="135">
        <f t="shared" si="3"/>
        <v>381</v>
      </c>
      <c r="C42" s="136">
        <f t="shared" si="4"/>
        <v>103</v>
      </c>
      <c r="D42" s="136">
        <f t="shared" si="5"/>
        <v>92</v>
      </c>
      <c r="E42" s="136">
        <f t="shared" si="6"/>
        <v>94</v>
      </c>
      <c r="F42" s="123">
        <v>83</v>
      </c>
      <c r="G42" s="123">
        <v>71</v>
      </c>
      <c r="H42" s="123">
        <v>64</v>
      </c>
      <c r="I42" s="140">
        <v>12</v>
      </c>
      <c r="J42" s="123">
        <v>8</v>
      </c>
      <c r="K42" s="123">
        <v>6</v>
      </c>
      <c r="L42" s="123">
        <v>12</v>
      </c>
      <c r="M42" s="123">
        <v>11</v>
      </c>
      <c r="N42" s="140">
        <v>14</v>
      </c>
      <c r="O42" s="123">
        <v>4</v>
      </c>
      <c r="P42" s="140">
        <v>4</v>
      </c>
      <c r="Q42" s="141">
        <v>3</v>
      </c>
      <c r="R42" s="136">
        <v>89</v>
      </c>
    </row>
    <row r="43" spans="1:26" x14ac:dyDescent="0.25">
      <c r="A43" s="42" t="s">
        <v>288</v>
      </c>
      <c r="B43" s="135">
        <f t="shared" si="3"/>
        <v>213</v>
      </c>
      <c r="C43" s="136">
        <f t="shared" si="4"/>
        <v>62</v>
      </c>
      <c r="D43" s="136">
        <f t="shared" si="5"/>
        <v>50</v>
      </c>
      <c r="E43" s="136">
        <f t="shared" si="6"/>
        <v>52</v>
      </c>
      <c r="F43" s="123">
        <v>45</v>
      </c>
      <c r="G43" s="123">
        <v>41</v>
      </c>
      <c r="H43" s="123">
        <v>33</v>
      </c>
      <c r="I43" s="140">
        <v>6</v>
      </c>
      <c r="J43" s="123">
        <v>9</v>
      </c>
      <c r="K43" s="123">
        <v>5</v>
      </c>
      <c r="L43" s="123">
        <v>8</v>
      </c>
      <c r="M43" s="123">
        <v>2</v>
      </c>
      <c r="N43" s="140">
        <v>10</v>
      </c>
      <c r="O43" s="123">
        <v>2</v>
      </c>
      <c r="P43" s="140">
        <v>3</v>
      </c>
      <c r="Q43" s="141">
        <v>0</v>
      </c>
      <c r="R43" s="136">
        <v>49</v>
      </c>
    </row>
    <row r="44" spans="1:26" x14ac:dyDescent="0.25">
      <c r="A44" s="42" t="s">
        <v>81</v>
      </c>
      <c r="B44" s="135">
        <f t="shared" si="3"/>
        <v>402</v>
      </c>
      <c r="C44" s="136">
        <f t="shared" si="4"/>
        <v>101</v>
      </c>
      <c r="D44" s="136">
        <f t="shared" si="5"/>
        <v>91</v>
      </c>
      <c r="E44" s="136">
        <f t="shared" si="6"/>
        <v>100</v>
      </c>
      <c r="F44" s="123">
        <v>82</v>
      </c>
      <c r="G44" s="123">
        <v>80</v>
      </c>
      <c r="H44" s="123">
        <v>75</v>
      </c>
      <c r="I44" s="140">
        <v>10</v>
      </c>
      <c r="J44" s="123">
        <v>7</v>
      </c>
      <c r="K44" s="123">
        <v>2</v>
      </c>
      <c r="L44" s="123">
        <v>12</v>
      </c>
      <c r="M44" s="123">
        <v>8</v>
      </c>
      <c r="N44" s="140">
        <v>12</v>
      </c>
      <c r="O44" s="123">
        <v>1</v>
      </c>
      <c r="P44" s="140">
        <v>3</v>
      </c>
      <c r="Q44" s="141">
        <v>1</v>
      </c>
      <c r="R44" s="136">
        <v>109</v>
      </c>
    </row>
    <row r="45" spans="1:26" x14ac:dyDescent="0.25">
      <c r="A45" s="45" t="s">
        <v>262</v>
      </c>
      <c r="B45" s="135">
        <f t="shared" ref="B45:Q45" si="7">SUM(B26:B44)</f>
        <v>8651</v>
      </c>
      <c r="C45" s="135">
        <f t="shared" si="7"/>
        <v>2136</v>
      </c>
      <c r="D45" s="135">
        <f t="shared" si="7"/>
        <v>1974</v>
      </c>
      <c r="E45" s="135">
        <f t="shared" si="7"/>
        <v>2097</v>
      </c>
      <c r="F45" s="135">
        <f t="shared" si="7"/>
        <v>1707</v>
      </c>
      <c r="G45" s="135">
        <f t="shared" si="7"/>
        <v>1597</v>
      </c>
      <c r="H45" s="135">
        <f t="shared" si="7"/>
        <v>1494</v>
      </c>
      <c r="I45" s="135">
        <f t="shared" si="7"/>
        <v>249</v>
      </c>
      <c r="J45" s="135">
        <f t="shared" si="7"/>
        <v>143</v>
      </c>
      <c r="K45" s="135">
        <f t="shared" si="7"/>
        <v>106</v>
      </c>
      <c r="L45" s="135">
        <f t="shared" si="7"/>
        <v>286</v>
      </c>
      <c r="M45" s="135">
        <f t="shared" si="7"/>
        <v>237</v>
      </c>
      <c r="N45" s="135">
        <f t="shared" si="7"/>
        <v>312</v>
      </c>
      <c r="O45" s="135">
        <f t="shared" si="7"/>
        <v>34</v>
      </c>
      <c r="P45" s="135">
        <f t="shared" si="7"/>
        <v>42</v>
      </c>
      <c r="Q45" s="135">
        <f t="shared" si="7"/>
        <v>32</v>
      </c>
      <c r="R45" s="135">
        <f>SUM(R26:R44)</f>
        <v>2412</v>
      </c>
    </row>
    <row r="46" spans="1:26" s="99" customFormat="1" x14ac:dyDescent="0.25">
      <c r="A46" s="78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262"/>
      <c r="T46" s="262"/>
      <c r="U46" s="262"/>
      <c r="V46" s="262"/>
      <c r="W46" s="262"/>
      <c r="X46" s="262"/>
      <c r="Y46" s="262"/>
      <c r="Z46" s="262"/>
    </row>
    <row r="47" spans="1:26" ht="61.5" customHeight="1" x14ac:dyDescent="0.25">
      <c r="A47" s="146" t="s">
        <v>740</v>
      </c>
      <c r="B47" s="188" t="s">
        <v>1</v>
      </c>
      <c r="C47" s="188" t="s">
        <v>346</v>
      </c>
      <c r="D47" s="188" t="s">
        <v>271</v>
      </c>
      <c r="E47" s="188" t="s">
        <v>346</v>
      </c>
      <c r="F47" s="188" t="s">
        <v>575</v>
      </c>
      <c r="G47" s="188" t="s">
        <v>271</v>
      </c>
      <c r="H47" s="188" t="s">
        <v>346</v>
      </c>
      <c r="I47" s="188" t="s">
        <v>271</v>
      </c>
      <c r="J47" s="188" t="s">
        <v>346</v>
      </c>
      <c r="K47" s="188" t="s">
        <v>271</v>
      </c>
      <c r="L47" s="188" t="s">
        <v>541</v>
      </c>
      <c r="M47" s="188" t="s">
        <v>2</v>
      </c>
    </row>
    <row r="48" spans="1:26" x14ac:dyDescent="0.25">
      <c r="A48" s="44" t="s">
        <v>3</v>
      </c>
      <c r="B48" s="191"/>
      <c r="C48" s="267" t="s">
        <v>4</v>
      </c>
      <c r="D48" s="268" t="s">
        <v>4</v>
      </c>
      <c r="E48" s="268" t="s">
        <v>5</v>
      </c>
      <c r="F48" s="268" t="s">
        <v>6</v>
      </c>
      <c r="G48" s="268" t="s">
        <v>7</v>
      </c>
      <c r="H48" s="268" t="s">
        <v>8</v>
      </c>
      <c r="I48" s="268" t="s">
        <v>9</v>
      </c>
      <c r="J48" s="268" t="s">
        <v>251</v>
      </c>
      <c r="K48" s="268" t="s">
        <v>113</v>
      </c>
      <c r="L48" s="268" t="s">
        <v>149</v>
      </c>
      <c r="M48" s="190"/>
    </row>
    <row r="49" spans="1:14" x14ac:dyDescent="0.25">
      <c r="A49" s="42" t="s">
        <v>63</v>
      </c>
      <c r="B49" s="135">
        <f>C49+D49+L49+M49</f>
        <v>79</v>
      </c>
      <c r="C49" s="136">
        <f>E49+H49+J49</f>
        <v>37</v>
      </c>
      <c r="D49" s="136">
        <f>F49+G49+I49+K49</f>
        <v>39</v>
      </c>
      <c r="E49" s="123">
        <v>36</v>
      </c>
      <c r="F49" s="174">
        <v>33</v>
      </c>
      <c r="G49" s="174">
        <v>3</v>
      </c>
      <c r="H49" s="174">
        <v>1</v>
      </c>
      <c r="I49" s="174">
        <v>2</v>
      </c>
      <c r="J49" s="174">
        <v>0</v>
      </c>
      <c r="K49" s="174">
        <v>1</v>
      </c>
      <c r="L49" s="123">
        <v>0</v>
      </c>
      <c r="M49" s="136">
        <v>3</v>
      </c>
    </row>
    <row r="50" spans="1:14" x14ac:dyDescent="0.25">
      <c r="A50" s="42" t="s">
        <v>272</v>
      </c>
      <c r="B50" s="135">
        <f>C50+D50+L50+M50</f>
        <v>156</v>
      </c>
      <c r="C50" s="136">
        <f>E50+H50+J50</f>
        <v>68</v>
      </c>
      <c r="D50" s="136">
        <f>F50+G50+I50+K50</f>
        <v>81</v>
      </c>
      <c r="E50" s="123">
        <v>64</v>
      </c>
      <c r="F50" s="174">
        <v>63</v>
      </c>
      <c r="G50" s="174">
        <v>9</v>
      </c>
      <c r="H50" s="174">
        <v>4</v>
      </c>
      <c r="I50" s="174">
        <v>8</v>
      </c>
      <c r="J50" s="174">
        <v>0</v>
      </c>
      <c r="K50" s="174">
        <v>1</v>
      </c>
      <c r="L50" s="123">
        <v>0</v>
      </c>
      <c r="M50" s="136">
        <v>7</v>
      </c>
    </row>
    <row r="51" spans="1:14" x14ac:dyDescent="0.25">
      <c r="A51" s="42" t="s">
        <v>273</v>
      </c>
      <c r="B51" s="135">
        <f>C51+D51+L51+M51</f>
        <v>250</v>
      </c>
      <c r="C51" s="136">
        <f>E51+H51+J51</f>
        <v>79</v>
      </c>
      <c r="D51" s="136">
        <f>F51+G51+I51+K51</f>
        <v>157</v>
      </c>
      <c r="E51" s="123">
        <v>76</v>
      </c>
      <c r="F51" s="174">
        <v>132</v>
      </c>
      <c r="G51" s="174">
        <v>18</v>
      </c>
      <c r="H51" s="174">
        <v>3</v>
      </c>
      <c r="I51" s="174">
        <v>6</v>
      </c>
      <c r="J51" s="174">
        <v>0</v>
      </c>
      <c r="K51" s="174">
        <v>1</v>
      </c>
      <c r="L51" s="123">
        <v>0</v>
      </c>
      <c r="M51" s="136">
        <v>14</v>
      </c>
    </row>
    <row r="52" spans="1:14" x14ac:dyDescent="0.25">
      <c r="A52" s="43" t="s">
        <v>274</v>
      </c>
      <c r="B52" s="135">
        <f t="shared" ref="B52:L52" si="8">SUM(B49:B51)</f>
        <v>485</v>
      </c>
      <c r="C52" s="135">
        <f t="shared" si="8"/>
        <v>184</v>
      </c>
      <c r="D52" s="135">
        <f t="shared" si="8"/>
        <v>277</v>
      </c>
      <c r="E52" s="135">
        <f t="shared" si="8"/>
        <v>176</v>
      </c>
      <c r="F52" s="135">
        <f t="shared" si="8"/>
        <v>228</v>
      </c>
      <c r="G52" s="135">
        <f t="shared" si="8"/>
        <v>30</v>
      </c>
      <c r="H52" s="135">
        <f t="shared" si="8"/>
        <v>8</v>
      </c>
      <c r="I52" s="135">
        <f t="shared" si="8"/>
        <v>16</v>
      </c>
      <c r="J52" s="135">
        <f t="shared" si="8"/>
        <v>0</v>
      </c>
      <c r="K52" s="135">
        <f t="shared" si="8"/>
        <v>3</v>
      </c>
      <c r="L52" s="135">
        <f t="shared" si="8"/>
        <v>0</v>
      </c>
      <c r="M52" s="135">
        <f>SUM(M49:M51)</f>
        <v>24</v>
      </c>
    </row>
    <row r="54" spans="1:14" ht="90.75" x14ac:dyDescent="0.25">
      <c r="A54" s="146" t="s">
        <v>741</v>
      </c>
      <c r="B54" s="188" t="s">
        <v>1</v>
      </c>
      <c r="C54" s="188" t="s">
        <v>347</v>
      </c>
      <c r="D54" s="188" t="s">
        <v>275</v>
      </c>
      <c r="E54" s="188" t="s">
        <v>347</v>
      </c>
      <c r="F54" s="188" t="s">
        <v>576</v>
      </c>
      <c r="G54" s="188" t="s">
        <v>276</v>
      </c>
      <c r="H54" s="188" t="s">
        <v>276</v>
      </c>
      <c r="I54" s="188" t="s">
        <v>347</v>
      </c>
      <c r="J54" s="188" t="s">
        <v>276</v>
      </c>
      <c r="K54" s="188" t="s">
        <v>541</v>
      </c>
      <c r="L54" s="188" t="s">
        <v>2</v>
      </c>
      <c r="M54" s="192"/>
      <c r="N54" s="192"/>
    </row>
    <row r="55" spans="1:14" x14ac:dyDescent="0.25">
      <c r="A55" s="44" t="s">
        <v>3</v>
      </c>
      <c r="B55" s="191"/>
      <c r="C55" s="267" t="s">
        <v>4</v>
      </c>
      <c r="D55" s="267" t="s">
        <v>4</v>
      </c>
      <c r="E55" s="267" t="s">
        <v>5</v>
      </c>
      <c r="F55" s="268" t="s">
        <v>6</v>
      </c>
      <c r="G55" s="268" t="s">
        <v>7</v>
      </c>
      <c r="H55" s="268" t="s">
        <v>9</v>
      </c>
      <c r="I55" s="268" t="s">
        <v>251</v>
      </c>
      <c r="J55" s="268" t="s">
        <v>113</v>
      </c>
      <c r="K55" s="268" t="s">
        <v>149</v>
      </c>
      <c r="L55" s="190"/>
      <c r="M55" s="192"/>
      <c r="N55" s="192"/>
    </row>
    <row r="56" spans="1:14" x14ac:dyDescent="0.25">
      <c r="A56" s="42" t="s">
        <v>66</v>
      </c>
      <c r="B56" s="135">
        <f>C56+D56+K56+L56</f>
        <v>53</v>
      </c>
      <c r="C56" s="136">
        <f>E56+I56</f>
        <v>23</v>
      </c>
      <c r="D56" s="136">
        <f>F56+G56+H56+J56</f>
        <v>27</v>
      </c>
      <c r="E56" s="123">
        <v>23</v>
      </c>
      <c r="F56" s="195">
        <v>22</v>
      </c>
      <c r="G56" s="195">
        <v>3</v>
      </c>
      <c r="H56" s="195">
        <v>1</v>
      </c>
      <c r="I56" s="195">
        <v>0</v>
      </c>
      <c r="J56" s="195">
        <v>1</v>
      </c>
      <c r="K56" s="123">
        <v>0</v>
      </c>
      <c r="L56" s="136">
        <v>3</v>
      </c>
      <c r="M56" s="192"/>
      <c r="N56" s="192"/>
    </row>
    <row r="57" spans="1:14" x14ac:dyDescent="0.25">
      <c r="A57" s="42" t="s">
        <v>67</v>
      </c>
      <c r="B57" s="135">
        <f>C57+D57+K57+L57</f>
        <v>196</v>
      </c>
      <c r="C57" s="136">
        <f>E57+I57</f>
        <v>55</v>
      </c>
      <c r="D57" s="136">
        <f>F57+G57+H57+J57</f>
        <v>136</v>
      </c>
      <c r="E57" s="123">
        <v>50</v>
      </c>
      <c r="F57" s="195">
        <v>95</v>
      </c>
      <c r="G57" s="195">
        <v>24</v>
      </c>
      <c r="H57" s="195">
        <v>14</v>
      </c>
      <c r="I57" s="195">
        <v>5</v>
      </c>
      <c r="J57" s="195">
        <v>3</v>
      </c>
      <c r="K57" s="123">
        <v>0</v>
      </c>
      <c r="L57" s="136">
        <v>5</v>
      </c>
      <c r="M57" s="192"/>
      <c r="N57" s="192"/>
    </row>
    <row r="58" spans="1:14" x14ac:dyDescent="0.25">
      <c r="A58" s="42" t="s">
        <v>68</v>
      </c>
      <c r="B58" s="135">
        <f>C58+D58+K58+L58</f>
        <v>331</v>
      </c>
      <c r="C58" s="136">
        <f>E58+I58</f>
        <v>86</v>
      </c>
      <c r="D58" s="136">
        <f>F58+G58+H58+J58</f>
        <v>242</v>
      </c>
      <c r="E58" s="123">
        <v>81</v>
      </c>
      <c r="F58" s="195">
        <v>182</v>
      </c>
      <c r="G58" s="195">
        <v>22</v>
      </c>
      <c r="H58" s="195">
        <v>36</v>
      </c>
      <c r="I58" s="195">
        <v>5</v>
      </c>
      <c r="J58" s="195">
        <v>2</v>
      </c>
      <c r="K58" s="123">
        <v>1</v>
      </c>
      <c r="L58" s="136">
        <v>2</v>
      </c>
      <c r="M58" s="192"/>
      <c r="N58" s="192"/>
    </row>
    <row r="59" spans="1:14" x14ac:dyDescent="0.25">
      <c r="A59" s="43" t="s">
        <v>274</v>
      </c>
      <c r="B59" s="135">
        <f t="shared" ref="B59:K59" si="9">SUM(B56:B58)</f>
        <v>580</v>
      </c>
      <c r="C59" s="135">
        <f t="shared" si="9"/>
        <v>164</v>
      </c>
      <c r="D59" s="135">
        <f t="shared" si="9"/>
        <v>405</v>
      </c>
      <c r="E59" s="135">
        <f t="shared" si="9"/>
        <v>154</v>
      </c>
      <c r="F59" s="135">
        <f t="shared" si="9"/>
        <v>299</v>
      </c>
      <c r="G59" s="135">
        <f t="shared" si="9"/>
        <v>49</v>
      </c>
      <c r="H59" s="135">
        <f t="shared" si="9"/>
        <v>51</v>
      </c>
      <c r="I59" s="135">
        <f t="shared" si="9"/>
        <v>10</v>
      </c>
      <c r="J59" s="135">
        <f t="shared" si="9"/>
        <v>6</v>
      </c>
      <c r="K59" s="135">
        <f t="shared" si="9"/>
        <v>1</v>
      </c>
      <c r="L59" s="135">
        <f>SUM(L56:L58)</f>
        <v>10</v>
      </c>
      <c r="M59" s="192"/>
      <c r="N59" s="192"/>
    </row>
    <row r="61" spans="1:14" ht="64.5" customHeight="1" x14ac:dyDescent="0.25">
      <c r="A61" s="146" t="s">
        <v>742</v>
      </c>
      <c r="B61" s="188" t="s">
        <v>1</v>
      </c>
      <c r="C61" s="188" t="s">
        <v>348</v>
      </c>
      <c r="D61" s="188" t="s">
        <v>349</v>
      </c>
      <c r="E61" s="188" t="s">
        <v>577</v>
      </c>
      <c r="F61" s="188" t="s">
        <v>349</v>
      </c>
      <c r="G61" s="188" t="s">
        <v>349</v>
      </c>
      <c r="H61" s="188" t="s">
        <v>348</v>
      </c>
      <c r="I61" s="188" t="s">
        <v>348</v>
      </c>
      <c r="J61" s="188" t="s">
        <v>349</v>
      </c>
      <c r="K61" s="188" t="s">
        <v>541</v>
      </c>
      <c r="L61" s="188" t="s">
        <v>2</v>
      </c>
      <c r="M61" s="192"/>
    </row>
    <row r="62" spans="1:14" x14ac:dyDescent="0.25">
      <c r="A62" s="44" t="s">
        <v>3</v>
      </c>
      <c r="B62" s="191"/>
      <c r="C62" s="268" t="s">
        <v>4</v>
      </c>
      <c r="D62" s="268" t="s">
        <v>4</v>
      </c>
      <c r="E62" s="268" t="s">
        <v>5</v>
      </c>
      <c r="F62" s="268" t="s">
        <v>6</v>
      </c>
      <c r="G62" s="268" t="s">
        <v>7</v>
      </c>
      <c r="H62" s="268" t="s">
        <v>9</v>
      </c>
      <c r="I62" s="268" t="s">
        <v>251</v>
      </c>
      <c r="J62" s="268" t="s">
        <v>113</v>
      </c>
      <c r="K62" s="268" t="s">
        <v>149</v>
      </c>
      <c r="L62" s="190"/>
      <c r="M62" s="192"/>
    </row>
    <row r="63" spans="1:14" x14ac:dyDescent="0.25">
      <c r="A63" s="42" t="s">
        <v>69</v>
      </c>
      <c r="B63" s="135">
        <f>C63+D63+K63+L63</f>
        <v>125</v>
      </c>
      <c r="C63" s="136">
        <f>E63+H63+I63</f>
        <v>77</v>
      </c>
      <c r="D63" s="136">
        <f>F63+G63+J63</f>
        <v>44</v>
      </c>
      <c r="E63" s="174">
        <v>68</v>
      </c>
      <c r="F63" s="174">
        <v>35</v>
      </c>
      <c r="G63" s="174">
        <v>6</v>
      </c>
      <c r="H63" s="174">
        <v>7</v>
      </c>
      <c r="I63" s="174">
        <v>2</v>
      </c>
      <c r="J63" s="174">
        <v>3</v>
      </c>
      <c r="K63" s="174">
        <v>1</v>
      </c>
      <c r="L63" s="136">
        <v>3</v>
      </c>
      <c r="M63" s="192"/>
      <c r="N63" s="192"/>
    </row>
    <row r="64" spans="1:14" x14ac:dyDescent="0.25">
      <c r="A64" s="42" t="s">
        <v>277</v>
      </c>
      <c r="B64" s="135">
        <f>C64+D64+K64+L64</f>
        <v>93</v>
      </c>
      <c r="C64" s="136">
        <f>E64+H64+I64</f>
        <v>54</v>
      </c>
      <c r="D64" s="136">
        <f>F64+G64+J64</f>
        <v>33</v>
      </c>
      <c r="E64" s="174">
        <v>48</v>
      </c>
      <c r="F64" s="174">
        <v>27</v>
      </c>
      <c r="G64" s="174">
        <v>5</v>
      </c>
      <c r="H64" s="174">
        <v>5</v>
      </c>
      <c r="I64" s="174">
        <v>1</v>
      </c>
      <c r="J64" s="174">
        <v>1</v>
      </c>
      <c r="K64" s="174">
        <v>0</v>
      </c>
      <c r="L64" s="136">
        <v>6</v>
      </c>
      <c r="M64" s="192"/>
      <c r="N64" s="192"/>
    </row>
    <row r="65" spans="1:26" x14ac:dyDescent="0.25">
      <c r="A65" s="42" t="s">
        <v>71</v>
      </c>
      <c r="B65" s="135">
        <f>C65+D65+K65+L65</f>
        <v>70</v>
      </c>
      <c r="C65" s="136">
        <f>E65+H65+I65</f>
        <v>32</v>
      </c>
      <c r="D65" s="136">
        <f>F65+G65+J65</f>
        <v>32</v>
      </c>
      <c r="E65" s="174">
        <v>28</v>
      </c>
      <c r="F65" s="174">
        <v>26</v>
      </c>
      <c r="G65" s="174">
        <v>6</v>
      </c>
      <c r="H65" s="174">
        <v>3</v>
      </c>
      <c r="I65" s="174">
        <v>1</v>
      </c>
      <c r="J65" s="174">
        <v>0</v>
      </c>
      <c r="K65" s="174">
        <v>0</v>
      </c>
      <c r="L65" s="136">
        <v>6</v>
      </c>
      <c r="M65" s="192"/>
      <c r="N65" s="192"/>
    </row>
    <row r="66" spans="1:26" x14ac:dyDescent="0.25">
      <c r="A66" s="42" t="s">
        <v>72</v>
      </c>
      <c r="B66" s="135">
        <f>C66+D66+K66+L66</f>
        <v>7</v>
      </c>
      <c r="C66" s="136">
        <f>E66+H66+I66</f>
        <v>4</v>
      </c>
      <c r="D66" s="136">
        <f>F66+G66+J66</f>
        <v>2</v>
      </c>
      <c r="E66" s="174">
        <v>4</v>
      </c>
      <c r="F66" s="174">
        <v>1</v>
      </c>
      <c r="G66" s="174">
        <v>0</v>
      </c>
      <c r="H66" s="174">
        <v>0</v>
      </c>
      <c r="I66" s="174">
        <v>0</v>
      </c>
      <c r="J66" s="174">
        <v>1</v>
      </c>
      <c r="K66" s="174">
        <v>0</v>
      </c>
      <c r="L66" s="136">
        <v>1</v>
      </c>
      <c r="M66" s="192"/>
      <c r="N66" s="192"/>
    </row>
    <row r="67" spans="1:26" x14ac:dyDescent="0.25">
      <c r="A67" s="43" t="s">
        <v>274</v>
      </c>
      <c r="B67" s="135">
        <f t="shared" ref="B67:K67" si="10">SUM(B63:B66)</f>
        <v>295</v>
      </c>
      <c r="C67" s="135">
        <f t="shared" si="10"/>
        <v>167</v>
      </c>
      <c r="D67" s="135">
        <f t="shared" si="10"/>
        <v>111</v>
      </c>
      <c r="E67" s="135">
        <f t="shared" si="10"/>
        <v>148</v>
      </c>
      <c r="F67" s="135">
        <f t="shared" si="10"/>
        <v>89</v>
      </c>
      <c r="G67" s="135">
        <f t="shared" si="10"/>
        <v>17</v>
      </c>
      <c r="H67" s="135">
        <f t="shared" si="10"/>
        <v>15</v>
      </c>
      <c r="I67" s="135">
        <f t="shared" si="10"/>
        <v>4</v>
      </c>
      <c r="J67" s="135">
        <f t="shared" si="10"/>
        <v>5</v>
      </c>
      <c r="K67" s="135">
        <f t="shared" si="10"/>
        <v>1</v>
      </c>
      <c r="L67" s="135">
        <f>SUM(L63:L66)</f>
        <v>16</v>
      </c>
      <c r="M67" s="192"/>
      <c r="N67" s="192"/>
    </row>
    <row r="68" spans="1:26" s="99" customFormat="1" x14ac:dyDescent="0.25">
      <c r="A68" s="264"/>
      <c r="B68" s="173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265"/>
      <c r="N68" s="265"/>
      <c r="O68" s="262"/>
      <c r="P68" s="262"/>
      <c r="Q68" s="262"/>
      <c r="R68" s="262"/>
      <c r="S68" s="262"/>
      <c r="T68" s="262"/>
      <c r="U68" s="262"/>
      <c r="V68" s="262"/>
      <c r="W68" s="262"/>
      <c r="X68" s="262"/>
      <c r="Y68" s="262"/>
      <c r="Z68" s="262"/>
    </row>
    <row r="69" spans="1:26" ht="82.5" customHeight="1" x14ac:dyDescent="0.25">
      <c r="A69" s="146" t="s">
        <v>743</v>
      </c>
      <c r="B69" s="188" t="s">
        <v>1</v>
      </c>
      <c r="C69" s="188" t="s">
        <v>278</v>
      </c>
      <c r="D69" s="188" t="s">
        <v>279</v>
      </c>
      <c r="E69" s="188" t="s">
        <v>280</v>
      </c>
      <c r="F69" s="188" t="s">
        <v>279</v>
      </c>
      <c r="G69" s="188" t="s">
        <v>279</v>
      </c>
      <c r="H69" s="188" t="s">
        <v>278</v>
      </c>
      <c r="I69" s="188" t="s">
        <v>278</v>
      </c>
      <c r="J69" s="188" t="s">
        <v>350</v>
      </c>
      <c r="K69" s="188" t="s">
        <v>279</v>
      </c>
      <c r="L69" s="188" t="s">
        <v>541</v>
      </c>
      <c r="M69" s="188" t="s">
        <v>2</v>
      </c>
    </row>
    <row r="70" spans="1:26" x14ac:dyDescent="0.25">
      <c r="A70" s="44" t="s">
        <v>3</v>
      </c>
      <c r="B70" s="191"/>
      <c r="C70" s="268" t="s">
        <v>4</v>
      </c>
      <c r="D70" s="268" t="s">
        <v>4</v>
      </c>
      <c r="E70" s="268" t="s">
        <v>5</v>
      </c>
      <c r="F70" s="268" t="s">
        <v>6</v>
      </c>
      <c r="G70" s="268" t="s">
        <v>7</v>
      </c>
      <c r="H70" s="268" t="s">
        <v>8</v>
      </c>
      <c r="I70" s="268" t="s">
        <v>9</v>
      </c>
      <c r="J70" s="268" t="s">
        <v>251</v>
      </c>
      <c r="K70" s="268" t="s">
        <v>113</v>
      </c>
      <c r="L70" s="268" t="s">
        <v>149</v>
      </c>
      <c r="M70" s="269"/>
    </row>
    <row r="71" spans="1:26" x14ac:dyDescent="0.25">
      <c r="A71" s="42" t="s">
        <v>281</v>
      </c>
      <c r="B71" s="135">
        <f>C71+D71+L71+M71</f>
        <v>245</v>
      </c>
      <c r="C71" s="136">
        <f>E71+H71+I71+J71</f>
        <v>166</v>
      </c>
      <c r="D71" s="136">
        <f>F71+G71+K71</f>
        <v>70</v>
      </c>
      <c r="E71" s="123">
        <v>144</v>
      </c>
      <c r="F71" s="195">
        <v>54</v>
      </c>
      <c r="G71" s="195">
        <v>15</v>
      </c>
      <c r="H71" s="195">
        <v>8</v>
      </c>
      <c r="I71" s="195">
        <v>12</v>
      </c>
      <c r="J71" s="195">
        <v>2</v>
      </c>
      <c r="K71" s="195">
        <v>1</v>
      </c>
      <c r="L71" s="123">
        <v>0</v>
      </c>
      <c r="M71" s="136">
        <v>9</v>
      </c>
    </row>
    <row r="72" spans="1:26" x14ac:dyDescent="0.25">
      <c r="A72" s="42" t="s">
        <v>282</v>
      </c>
      <c r="B72" s="135">
        <f>C72+D72+L72+M72</f>
        <v>273</v>
      </c>
      <c r="C72" s="136">
        <f>E72+H72+I72+J72</f>
        <v>164</v>
      </c>
      <c r="D72" s="136">
        <f>F72+G72+K72</f>
        <v>98</v>
      </c>
      <c r="E72" s="123">
        <v>138</v>
      </c>
      <c r="F72" s="195">
        <v>75</v>
      </c>
      <c r="G72" s="195">
        <v>22</v>
      </c>
      <c r="H72" s="195">
        <v>9</v>
      </c>
      <c r="I72" s="195">
        <v>17</v>
      </c>
      <c r="J72" s="195">
        <v>0</v>
      </c>
      <c r="K72" s="195">
        <v>1</v>
      </c>
      <c r="L72" s="123">
        <v>0</v>
      </c>
      <c r="M72" s="136">
        <v>11</v>
      </c>
    </row>
    <row r="73" spans="1:26" x14ac:dyDescent="0.25">
      <c r="A73" s="42" t="s">
        <v>75</v>
      </c>
      <c r="B73" s="135">
        <f>C73+D73+L73+M73</f>
        <v>213</v>
      </c>
      <c r="C73" s="136">
        <f>E73+H73+I73+J73</f>
        <v>124</v>
      </c>
      <c r="D73" s="136">
        <f>F73+G73+K73</f>
        <v>78</v>
      </c>
      <c r="E73" s="123">
        <v>114</v>
      </c>
      <c r="F73" s="195">
        <v>60</v>
      </c>
      <c r="G73" s="195">
        <v>16</v>
      </c>
      <c r="H73" s="195">
        <v>3</v>
      </c>
      <c r="I73" s="195">
        <v>6</v>
      </c>
      <c r="J73" s="195">
        <v>1</v>
      </c>
      <c r="K73" s="195">
        <v>2</v>
      </c>
      <c r="L73" s="123">
        <v>0</v>
      </c>
      <c r="M73" s="136">
        <v>11</v>
      </c>
    </row>
    <row r="74" spans="1:26" x14ac:dyDescent="0.25">
      <c r="A74" s="43" t="s">
        <v>274</v>
      </c>
      <c r="B74" s="135">
        <f t="shared" ref="B74:L74" si="11">SUM(B71:B73)</f>
        <v>731</v>
      </c>
      <c r="C74" s="135">
        <f t="shared" si="11"/>
        <v>454</v>
      </c>
      <c r="D74" s="135">
        <f t="shared" si="11"/>
        <v>246</v>
      </c>
      <c r="E74" s="135">
        <f t="shared" si="11"/>
        <v>396</v>
      </c>
      <c r="F74" s="135">
        <f t="shared" si="11"/>
        <v>189</v>
      </c>
      <c r="G74" s="135">
        <f t="shared" si="11"/>
        <v>53</v>
      </c>
      <c r="H74" s="135">
        <f t="shared" si="11"/>
        <v>20</v>
      </c>
      <c r="I74" s="135">
        <f t="shared" si="11"/>
        <v>35</v>
      </c>
      <c r="J74" s="135">
        <f t="shared" si="11"/>
        <v>3</v>
      </c>
      <c r="K74" s="135">
        <f t="shared" si="11"/>
        <v>4</v>
      </c>
      <c r="L74" s="135">
        <f t="shared" si="11"/>
        <v>0</v>
      </c>
      <c r="M74" s="135">
        <f>SUM(M71:M73)</f>
        <v>31</v>
      </c>
    </row>
    <row r="76" spans="1:26" ht="68.25" customHeight="1" x14ac:dyDescent="0.25">
      <c r="A76" s="146" t="s">
        <v>744</v>
      </c>
      <c r="B76" s="188" t="s">
        <v>1</v>
      </c>
      <c r="C76" s="188" t="s">
        <v>283</v>
      </c>
      <c r="D76" s="188" t="s">
        <v>351</v>
      </c>
      <c r="E76" s="188" t="s">
        <v>578</v>
      </c>
      <c r="F76" s="188" t="s">
        <v>351</v>
      </c>
      <c r="G76" s="188" t="s">
        <v>351</v>
      </c>
      <c r="H76" s="188" t="s">
        <v>283</v>
      </c>
      <c r="I76" s="188" t="s">
        <v>541</v>
      </c>
      <c r="J76" s="188" t="s">
        <v>2</v>
      </c>
      <c r="K76" s="192"/>
      <c r="L76" s="192"/>
      <c r="M76" s="192"/>
      <c r="N76" s="192"/>
      <c r="O76" s="192"/>
    </row>
    <row r="77" spans="1:26" x14ac:dyDescent="0.25">
      <c r="A77" s="44" t="s">
        <v>3</v>
      </c>
      <c r="B77" s="191"/>
      <c r="C77" s="267" t="s">
        <v>4</v>
      </c>
      <c r="D77" s="267" t="s">
        <v>4</v>
      </c>
      <c r="E77" s="268" t="s">
        <v>5</v>
      </c>
      <c r="F77" s="268" t="s">
        <v>6</v>
      </c>
      <c r="G77" s="268" t="s">
        <v>7</v>
      </c>
      <c r="H77" s="268" t="s">
        <v>251</v>
      </c>
      <c r="I77" s="268" t="s">
        <v>149</v>
      </c>
      <c r="J77" s="193"/>
      <c r="K77" s="192"/>
      <c r="L77" s="192"/>
      <c r="M77" s="192"/>
      <c r="N77" s="192"/>
      <c r="O77" s="192"/>
    </row>
    <row r="78" spans="1:26" x14ac:dyDescent="0.25">
      <c r="A78" s="42" t="s">
        <v>284</v>
      </c>
      <c r="B78" s="135">
        <f>C78+D78+I78+J78</f>
        <v>107</v>
      </c>
      <c r="C78" s="136">
        <f>E78+H78</f>
        <v>51</v>
      </c>
      <c r="D78" s="136">
        <f>F78+G78</f>
        <v>48</v>
      </c>
      <c r="E78" s="174">
        <v>48</v>
      </c>
      <c r="F78" s="174">
        <v>41</v>
      </c>
      <c r="G78" s="174">
        <v>7</v>
      </c>
      <c r="H78" s="174">
        <v>3</v>
      </c>
      <c r="I78" s="123">
        <v>2</v>
      </c>
      <c r="J78" s="136">
        <v>6</v>
      </c>
      <c r="K78" s="192"/>
    </row>
    <row r="79" spans="1:26" x14ac:dyDescent="0.25">
      <c r="A79" s="42" t="s">
        <v>77</v>
      </c>
      <c r="B79" s="135">
        <f t="shared" ref="B79:B80" si="12">C79+D79+I79+J79</f>
        <v>163</v>
      </c>
      <c r="C79" s="136">
        <f>E79+H79</f>
        <v>72</v>
      </c>
      <c r="D79" s="136">
        <f>F79+G79</f>
        <v>76</v>
      </c>
      <c r="E79" s="174">
        <v>67</v>
      </c>
      <c r="F79" s="174">
        <v>58</v>
      </c>
      <c r="G79" s="174">
        <v>18</v>
      </c>
      <c r="H79" s="174">
        <v>5</v>
      </c>
      <c r="I79" s="123">
        <v>1</v>
      </c>
      <c r="J79" s="136">
        <v>14</v>
      </c>
      <c r="K79" s="192"/>
    </row>
    <row r="80" spans="1:26" x14ac:dyDescent="0.25">
      <c r="A80" s="42" t="s">
        <v>285</v>
      </c>
      <c r="B80" s="135">
        <f t="shared" si="12"/>
        <v>193</v>
      </c>
      <c r="C80" s="136">
        <f>E80+H80</f>
        <v>107</v>
      </c>
      <c r="D80" s="136">
        <f>F80+G80</f>
        <v>75</v>
      </c>
      <c r="E80" s="174">
        <v>103</v>
      </c>
      <c r="F80" s="174">
        <v>64</v>
      </c>
      <c r="G80" s="174">
        <v>11</v>
      </c>
      <c r="H80" s="174">
        <v>4</v>
      </c>
      <c r="I80" s="123">
        <v>0</v>
      </c>
      <c r="J80" s="136">
        <v>11</v>
      </c>
      <c r="K80" s="192"/>
      <c r="L80" s="187"/>
      <c r="M80" s="187"/>
      <c r="N80" s="187"/>
      <c r="O80" s="187"/>
      <c r="P80" s="187"/>
    </row>
    <row r="81" spans="1:13" x14ac:dyDescent="0.25">
      <c r="A81" s="43" t="s">
        <v>286</v>
      </c>
      <c r="B81" s="135">
        <f t="shared" ref="B81:I81" si="13">SUM(B78:B80)</f>
        <v>463</v>
      </c>
      <c r="C81" s="135">
        <f t="shared" si="13"/>
        <v>230</v>
      </c>
      <c r="D81" s="135">
        <f t="shared" si="13"/>
        <v>199</v>
      </c>
      <c r="E81" s="135">
        <f t="shared" si="13"/>
        <v>218</v>
      </c>
      <c r="F81" s="135">
        <f t="shared" si="13"/>
        <v>163</v>
      </c>
      <c r="G81" s="135">
        <f t="shared" si="13"/>
        <v>36</v>
      </c>
      <c r="H81" s="135">
        <f t="shared" si="13"/>
        <v>12</v>
      </c>
      <c r="I81" s="135">
        <f t="shared" si="13"/>
        <v>3</v>
      </c>
      <c r="J81" s="135">
        <f>SUM(J78:J80)</f>
        <v>31</v>
      </c>
      <c r="K81" s="192"/>
      <c r="L81" s="192"/>
    </row>
    <row r="83" spans="1:13" ht="85.5" customHeight="1" x14ac:dyDescent="0.25">
      <c r="A83" s="146" t="s">
        <v>745</v>
      </c>
      <c r="B83" s="188" t="s">
        <v>1</v>
      </c>
      <c r="C83" s="188" t="s">
        <v>352</v>
      </c>
      <c r="D83" s="188" t="s">
        <v>579</v>
      </c>
      <c r="E83" s="188" t="s">
        <v>352</v>
      </c>
      <c r="F83" s="188" t="s">
        <v>352</v>
      </c>
      <c r="G83" s="188" t="s">
        <v>352</v>
      </c>
      <c r="H83" s="188" t="s">
        <v>541</v>
      </c>
      <c r="I83" s="188" t="s">
        <v>2</v>
      </c>
    </row>
    <row r="84" spans="1:13" x14ac:dyDescent="0.25">
      <c r="A84" s="62" t="s">
        <v>3</v>
      </c>
      <c r="B84" s="191"/>
      <c r="C84" s="267" t="s">
        <v>4</v>
      </c>
      <c r="D84" s="268" t="s">
        <v>5</v>
      </c>
      <c r="E84" s="268" t="s">
        <v>8</v>
      </c>
      <c r="F84" s="268" t="s">
        <v>9</v>
      </c>
      <c r="G84" s="268" t="s">
        <v>251</v>
      </c>
      <c r="H84" s="268" t="s">
        <v>149</v>
      </c>
      <c r="I84" s="190"/>
      <c r="M84" s="189" t="s">
        <v>310</v>
      </c>
    </row>
    <row r="85" spans="1:13" x14ac:dyDescent="0.25">
      <c r="A85" s="42" t="s">
        <v>287</v>
      </c>
      <c r="B85" s="135">
        <f>C85+H85+I85</f>
        <v>127</v>
      </c>
      <c r="C85" s="136">
        <f>D85+E85+F85+G85</f>
        <v>99</v>
      </c>
      <c r="D85" s="123">
        <v>78</v>
      </c>
      <c r="E85" s="123">
        <v>5</v>
      </c>
      <c r="F85" s="123">
        <v>13</v>
      </c>
      <c r="G85" s="123">
        <v>3</v>
      </c>
      <c r="H85" s="123">
        <v>0</v>
      </c>
      <c r="I85" s="136">
        <v>28</v>
      </c>
    </row>
    <row r="86" spans="1:13" x14ac:dyDescent="0.25">
      <c r="A86" s="42" t="s">
        <v>288</v>
      </c>
      <c r="B86" s="135">
        <f>C86+H86+I86</f>
        <v>71</v>
      </c>
      <c r="C86" s="136">
        <f>D86+E86+F86+G86</f>
        <v>59</v>
      </c>
      <c r="D86" s="123">
        <v>43</v>
      </c>
      <c r="E86" s="123">
        <v>7</v>
      </c>
      <c r="F86" s="123">
        <v>7</v>
      </c>
      <c r="G86" s="123">
        <v>2</v>
      </c>
      <c r="H86" s="123">
        <v>0</v>
      </c>
      <c r="I86" s="136">
        <v>12</v>
      </c>
    </row>
    <row r="87" spans="1:13" x14ac:dyDescent="0.25">
      <c r="A87" s="42" t="s">
        <v>81</v>
      </c>
      <c r="B87" s="135">
        <f>C87+H87+I87</f>
        <v>134</v>
      </c>
      <c r="C87" s="136">
        <f>D87+E87+F87+G87</f>
        <v>99</v>
      </c>
      <c r="D87" s="123">
        <v>84</v>
      </c>
      <c r="E87" s="123">
        <v>2</v>
      </c>
      <c r="F87" s="123">
        <v>12</v>
      </c>
      <c r="G87" s="123">
        <v>1</v>
      </c>
      <c r="H87" s="123">
        <v>0</v>
      </c>
      <c r="I87" s="136">
        <v>35</v>
      </c>
    </row>
    <row r="88" spans="1:13" x14ac:dyDescent="0.25">
      <c r="A88" s="42" t="s">
        <v>274</v>
      </c>
      <c r="B88" s="135">
        <f t="shared" ref="B88:H88" si="14">SUM(B85:B87)</f>
        <v>332</v>
      </c>
      <c r="C88" s="135">
        <f t="shared" si="14"/>
        <v>257</v>
      </c>
      <c r="D88" s="135">
        <f t="shared" si="14"/>
        <v>205</v>
      </c>
      <c r="E88" s="135">
        <f t="shared" si="14"/>
        <v>14</v>
      </c>
      <c r="F88" s="135">
        <f t="shared" si="14"/>
        <v>32</v>
      </c>
      <c r="G88" s="135">
        <f t="shared" si="14"/>
        <v>6</v>
      </c>
      <c r="H88" s="135">
        <f t="shared" si="14"/>
        <v>0</v>
      </c>
      <c r="I88" s="135">
        <f>SUM(I85:I87)</f>
        <v>75</v>
      </c>
    </row>
    <row r="124" spans="9:17" ht="81" customHeight="1" x14ac:dyDescent="0.25">
      <c r="I124" s="192"/>
      <c r="J124" s="192"/>
      <c r="K124" s="192"/>
      <c r="L124" s="192"/>
      <c r="M124" s="192"/>
      <c r="N124" s="192"/>
      <c r="O124" s="192"/>
      <c r="P124" s="192"/>
      <c r="Q124" s="192"/>
    </row>
    <row r="125" spans="9:17" x14ac:dyDescent="0.25">
      <c r="I125" s="192"/>
      <c r="J125" s="192"/>
      <c r="K125" s="192"/>
      <c r="L125" s="192"/>
      <c r="M125" s="192"/>
      <c r="N125" s="192"/>
      <c r="O125" s="192"/>
      <c r="P125" s="192"/>
      <c r="Q125" s="192"/>
    </row>
  </sheetData>
  <pageMargins left="0" right="0" top="0.75" bottom="0.75" header="0.3" footer="0.3"/>
  <pageSetup paperSize="5" orientation="portrait" r:id="rId1"/>
  <headerFooter>
    <oddHeader>&amp;CCHAUTAUQUA COUNTY BOARD OF ELECTIONS
NOVEMBER 3, 2015 GENERAL ELECTION</oddHeader>
  </headerFooter>
  <ignoredErrors>
    <ignoredError sqref="B4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746"/>
  <sheetViews>
    <sheetView view="pageLayout" topLeftCell="A337" zoomScaleNormal="100" workbookViewId="0">
      <selection activeCell="A741" sqref="A741"/>
    </sheetView>
  </sheetViews>
  <sheetFormatPr defaultRowHeight="15" x14ac:dyDescent="0.25"/>
  <cols>
    <col min="1" max="1" width="15.85546875" customWidth="1"/>
    <col min="2" max="4" width="4.7109375" customWidth="1"/>
    <col min="5" max="5" width="5" customWidth="1"/>
    <col min="6" max="6" width="4.7109375" customWidth="1"/>
    <col min="7" max="7" width="5.140625" bestFit="1" customWidth="1"/>
    <col min="8" max="9" width="5.140625" customWidth="1"/>
    <col min="10" max="27" width="4.140625" customWidth="1"/>
  </cols>
  <sheetData>
    <row r="1" spans="1:10" x14ac:dyDescent="0.25">
      <c r="A1" s="66"/>
      <c r="B1" s="66"/>
      <c r="C1" s="67"/>
      <c r="D1" s="66"/>
      <c r="E1" s="66"/>
      <c r="F1" s="66"/>
      <c r="G1" s="67"/>
      <c r="H1" s="66"/>
    </row>
    <row r="2" spans="1:10" ht="57" customHeight="1" x14ac:dyDescent="0.25">
      <c r="A2" s="296" t="s">
        <v>746</v>
      </c>
      <c r="B2" s="49" t="s">
        <v>1</v>
      </c>
      <c r="C2" s="49" t="s">
        <v>355</v>
      </c>
      <c r="D2" s="220" t="s">
        <v>580</v>
      </c>
      <c r="E2" s="49" t="s">
        <v>355</v>
      </c>
      <c r="F2" s="49" t="s">
        <v>355</v>
      </c>
      <c r="G2" s="220" t="s">
        <v>541</v>
      </c>
      <c r="H2" s="49" t="s">
        <v>2</v>
      </c>
      <c r="J2" s="99"/>
    </row>
    <row r="3" spans="1:10" x14ac:dyDescent="0.25">
      <c r="A3" s="62" t="s">
        <v>3</v>
      </c>
      <c r="B3" s="60"/>
      <c r="C3" s="271" t="s">
        <v>4</v>
      </c>
      <c r="D3" s="271" t="s">
        <v>6</v>
      </c>
      <c r="E3" s="271" t="s">
        <v>7</v>
      </c>
      <c r="F3" s="271" t="s">
        <v>9</v>
      </c>
      <c r="G3" s="271" t="s">
        <v>149</v>
      </c>
      <c r="H3" s="271"/>
    </row>
    <row r="4" spans="1:10" x14ac:dyDescent="0.25">
      <c r="A4" s="47" t="s">
        <v>141</v>
      </c>
      <c r="B4" s="127">
        <f>C4+G4+H4</f>
        <v>190</v>
      </c>
      <c r="C4" s="130">
        <f>D4+E4+F4</f>
        <v>137</v>
      </c>
      <c r="D4" s="123">
        <v>83</v>
      </c>
      <c r="E4" s="123">
        <v>42</v>
      </c>
      <c r="F4" s="123">
        <v>12</v>
      </c>
      <c r="G4" s="123">
        <v>1</v>
      </c>
      <c r="H4" s="129">
        <v>52</v>
      </c>
    </row>
    <row r="5" spans="1:10" x14ac:dyDescent="0.25">
      <c r="A5" s="64" t="s">
        <v>304</v>
      </c>
      <c r="B5" s="127">
        <f t="shared" ref="B5:G5" si="0">SUM(B4)</f>
        <v>190</v>
      </c>
      <c r="C5" s="127">
        <f t="shared" si="0"/>
        <v>137</v>
      </c>
      <c r="D5" s="142">
        <f t="shared" si="0"/>
        <v>83</v>
      </c>
      <c r="E5" s="142">
        <f t="shared" si="0"/>
        <v>42</v>
      </c>
      <c r="F5" s="142">
        <f t="shared" si="0"/>
        <v>12</v>
      </c>
      <c r="G5" s="134">
        <f t="shared" si="0"/>
        <v>1</v>
      </c>
      <c r="H5" s="142">
        <f>SUM(H4)</f>
        <v>52</v>
      </c>
    </row>
    <row r="7" spans="1:10" x14ac:dyDescent="0.25">
      <c r="A7" s="66"/>
      <c r="B7" s="66"/>
      <c r="C7" s="67"/>
      <c r="D7" s="66"/>
      <c r="E7" s="66"/>
      <c r="F7" s="66"/>
      <c r="G7" s="66"/>
    </row>
    <row r="8" spans="1:10" ht="57" customHeight="1" x14ac:dyDescent="0.25">
      <c r="A8" s="296" t="s">
        <v>747</v>
      </c>
      <c r="B8" s="49" t="s">
        <v>1</v>
      </c>
      <c r="C8" s="49" t="s">
        <v>356</v>
      </c>
      <c r="D8" s="220" t="s">
        <v>581</v>
      </c>
      <c r="E8" s="49" t="s">
        <v>356</v>
      </c>
      <c r="F8" s="220" t="s">
        <v>541</v>
      </c>
      <c r="G8" s="49" t="s">
        <v>2</v>
      </c>
    </row>
    <row r="9" spans="1:10" x14ac:dyDescent="0.25">
      <c r="A9" s="62" t="s">
        <v>3</v>
      </c>
      <c r="B9" s="60"/>
      <c r="C9" s="271" t="s">
        <v>4</v>
      </c>
      <c r="D9" s="271" t="s">
        <v>6</v>
      </c>
      <c r="E9" s="271" t="s">
        <v>7</v>
      </c>
      <c r="F9" s="271" t="s">
        <v>149</v>
      </c>
      <c r="G9" s="60"/>
    </row>
    <row r="10" spans="1:10" x14ac:dyDescent="0.25">
      <c r="A10" s="47" t="s">
        <v>141</v>
      </c>
      <c r="B10" s="127">
        <f>C10+F10+G10</f>
        <v>190</v>
      </c>
      <c r="C10" s="136">
        <f>D10+E10</f>
        <v>142</v>
      </c>
      <c r="D10" s="123">
        <v>89</v>
      </c>
      <c r="E10" s="123">
        <v>53</v>
      </c>
      <c r="F10" s="123">
        <v>0</v>
      </c>
      <c r="G10" s="154">
        <v>48</v>
      </c>
    </row>
    <row r="11" spans="1:10" x14ac:dyDescent="0.25">
      <c r="A11" s="64" t="s">
        <v>304</v>
      </c>
      <c r="B11" s="127">
        <f t="shared" ref="B11:G11" si="1">SUM(B10)</f>
        <v>190</v>
      </c>
      <c r="C11" s="135">
        <f t="shared" si="1"/>
        <v>142</v>
      </c>
      <c r="D11" s="143">
        <f t="shared" si="1"/>
        <v>89</v>
      </c>
      <c r="E11" s="143">
        <f t="shared" si="1"/>
        <v>53</v>
      </c>
      <c r="F11" s="143">
        <f t="shared" si="1"/>
        <v>0</v>
      </c>
      <c r="G11" s="143">
        <f t="shared" si="1"/>
        <v>48</v>
      </c>
    </row>
    <row r="13" spans="1:10" ht="57" customHeight="1" x14ac:dyDescent="0.25">
      <c r="A13" s="146" t="s">
        <v>748</v>
      </c>
      <c r="B13" s="48" t="s">
        <v>1</v>
      </c>
      <c r="C13" s="48" t="s">
        <v>357</v>
      </c>
      <c r="D13" s="48" t="s">
        <v>357</v>
      </c>
      <c r="E13" s="148" t="s">
        <v>582</v>
      </c>
      <c r="F13" s="48" t="s">
        <v>357</v>
      </c>
      <c r="G13" s="48" t="s">
        <v>357</v>
      </c>
      <c r="H13" s="148" t="s">
        <v>541</v>
      </c>
      <c r="I13" s="48" t="s">
        <v>2</v>
      </c>
    </row>
    <row r="14" spans="1:10" x14ac:dyDescent="0.25">
      <c r="A14" s="62" t="s">
        <v>3</v>
      </c>
      <c r="B14" s="60"/>
      <c r="C14" s="271" t="s">
        <v>4</v>
      </c>
      <c r="D14" s="271" t="s">
        <v>5</v>
      </c>
      <c r="E14" s="271" t="s">
        <v>6</v>
      </c>
      <c r="F14" s="271" t="s">
        <v>7</v>
      </c>
      <c r="G14" s="271" t="s">
        <v>9</v>
      </c>
      <c r="H14" s="271" t="s">
        <v>149</v>
      </c>
      <c r="I14" s="75"/>
    </row>
    <row r="15" spans="1:10" x14ac:dyDescent="0.25">
      <c r="A15" s="47" t="s">
        <v>141</v>
      </c>
      <c r="B15" s="127">
        <f>C15+H15+I15</f>
        <v>190</v>
      </c>
      <c r="C15" s="130">
        <f>D15+E15+F15+G15</f>
        <v>179</v>
      </c>
      <c r="D15" s="123">
        <v>66</v>
      </c>
      <c r="E15" s="123">
        <v>67</v>
      </c>
      <c r="F15" s="123">
        <v>34</v>
      </c>
      <c r="G15" s="123">
        <v>12</v>
      </c>
      <c r="H15" s="123">
        <v>0</v>
      </c>
      <c r="I15" s="129">
        <v>11</v>
      </c>
    </row>
    <row r="16" spans="1:10" x14ac:dyDescent="0.25">
      <c r="A16" s="64" t="s">
        <v>304</v>
      </c>
      <c r="B16" s="127">
        <f t="shared" ref="B16:H16" si="2">SUM(B15)</f>
        <v>190</v>
      </c>
      <c r="C16" s="134">
        <f t="shared" si="2"/>
        <v>179</v>
      </c>
      <c r="D16" s="134">
        <f t="shared" si="2"/>
        <v>66</v>
      </c>
      <c r="E16" s="134">
        <f t="shared" si="2"/>
        <v>67</v>
      </c>
      <c r="F16" s="134">
        <f t="shared" si="2"/>
        <v>34</v>
      </c>
      <c r="G16" s="134">
        <f t="shared" si="2"/>
        <v>12</v>
      </c>
      <c r="H16" s="135">
        <f t="shared" si="2"/>
        <v>0</v>
      </c>
      <c r="I16" s="135">
        <f>SUM(I15)</f>
        <v>11</v>
      </c>
    </row>
    <row r="18" spans="1:26" x14ac:dyDescent="0.25">
      <c r="A18" s="66"/>
      <c r="B18" s="66"/>
      <c r="C18" s="67"/>
      <c r="D18" s="66"/>
      <c r="E18" s="66"/>
      <c r="F18" s="66"/>
      <c r="G18" s="67"/>
      <c r="H18" s="67"/>
      <c r="I18" s="66"/>
      <c r="J18" s="66"/>
      <c r="K18" s="66"/>
      <c r="L18" s="67"/>
      <c r="M18" s="66"/>
      <c r="N18" s="46"/>
    </row>
    <row r="19" spans="1:26" ht="67.5" customHeight="1" x14ac:dyDescent="0.25">
      <c r="A19" s="296" t="s">
        <v>857</v>
      </c>
      <c r="B19" s="220" t="s">
        <v>1</v>
      </c>
      <c r="C19" s="220" t="s">
        <v>358</v>
      </c>
      <c r="D19" s="220" t="s">
        <v>359</v>
      </c>
      <c r="E19" s="220" t="s">
        <v>498</v>
      </c>
      <c r="F19" s="220" t="s">
        <v>584</v>
      </c>
      <c r="G19" s="220" t="s">
        <v>583</v>
      </c>
      <c r="H19" s="220" t="s">
        <v>306</v>
      </c>
      <c r="I19" s="220" t="s">
        <v>359</v>
      </c>
      <c r="J19" s="220" t="s">
        <v>358</v>
      </c>
      <c r="K19" s="220" t="s">
        <v>359</v>
      </c>
      <c r="L19" s="220" t="s">
        <v>541</v>
      </c>
      <c r="M19" s="220" t="s">
        <v>2</v>
      </c>
      <c r="N19" s="46"/>
    </row>
    <row r="20" spans="1:26" x14ac:dyDescent="0.25">
      <c r="A20" s="62" t="s">
        <v>307</v>
      </c>
      <c r="B20" s="60"/>
      <c r="C20" s="271" t="s">
        <v>4</v>
      </c>
      <c r="D20" s="271" t="s">
        <v>4</v>
      </c>
      <c r="E20" s="271" t="s">
        <v>4</v>
      </c>
      <c r="F20" s="271" t="s">
        <v>5</v>
      </c>
      <c r="G20" s="271" t="s">
        <v>5</v>
      </c>
      <c r="H20" s="271" t="s">
        <v>6</v>
      </c>
      <c r="I20" s="271" t="s">
        <v>6</v>
      </c>
      <c r="J20" s="271" t="s">
        <v>7</v>
      </c>
      <c r="K20" s="271" t="s">
        <v>7</v>
      </c>
      <c r="L20" s="271" t="s">
        <v>149</v>
      </c>
      <c r="M20" s="60"/>
      <c r="N20" s="46"/>
    </row>
    <row r="21" spans="1:26" x14ac:dyDescent="0.25">
      <c r="A21" s="147" t="s">
        <v>10</v>
      </c>
      <c r="B21" s="127">
        <f>C21+D21+E21+L21+M21</f>
        <v>380</v>
      </c>
      <c r="C21" s="130">
        <f>F21+J21</f>
        <v>119</v>
      </c>
      <c r="D21" s="129">
        <f>G21+I21+K21</f>
        <v>141</v>
      </c>
      <c r="E21" s="129">
        <f>H21</f>
        <v>77</v>
      </c>
      <c r="F21" s="174">
        <v>71</v>
      </c>
      <c r="G21" s="174">
        <v>57</v>
      </c>
      <c r="H21" s="174">
        <v>77</v>
      </c>
      <c r="I21" s="174">
        <v>51</v>
      </c>
      <c r="J21" s="174">
        <v>48</v>
      </c>
      <c r="K21" s="174">
        <v>33</v>
      </c>
      <c r="L21" s="174">
        <v>1</v>
      </c>
      <c r="M21" s="129">
        <v>42</v>
      </c>
      <c r="N21" s="46"/>
    </row>
    <row r="22" spans="1:26" x14ac:dyDescent="0.25">
      <c r="A22" s="64" t="s">
        <v>304</v>
      </c>
      <c r="B22" s="127">
        <f t="shared" ref="B22:L22" si="3">SUM(B21)</f>
        <v>380</v>
      </c>
      <c r="C22" s="134">
        <f t="shared" si="3"/>
        <v>119</v>
      </c>
      <c r="D22" s="142">
        <f t="shared" si="3"/>
        <v>141</v>
      </c>
      <c r="E22" s="142">
        <f t="shared" si="3"/>
        <v>77</v>
      </c>
      <c r="F22" s="142">
        <f t="shared" si="3"/>
        <v>71</v>
      </c>
      <c r="G22" s="142">
        <f t="shared" si="3"/>
        <v>57</v>
      </c>
      <c r="H22" s="134">
        <f t="shared" si="3"/>
        <v>77</v>
      </c>
      <c r="I22" s="142">
        <f t="shared" si="3"/>
        <v>51</v>
      </c>
      <c r="J22" s="142">
        <f t="shared" si="3"/>
        <v>48</v>
      </c>
      <c r="K22" s="142">
        <f t="shared" si="3"/>
        <v>33</v>
      </c>
      <c r="L22" s="134">
        <f t="shared" si="3"/>
        <v>1</v>
      </c>
      <c r="M22" s="142">
        <f>SUM(M21)</f>
        <v>42</v>
      </c>
      <c r="N22" s="46"/>
    </row>
    <row r="23" spans="1:26" x14ac:dyDescent="0.25">
      <c r="A23" s="68"/>
      <c r="B23" s="68"/>
      <c r="C23" s="69"/>
      <c r="D23" s="68"/>
      <c r="E23" s="68"/>
      <c r="F23" s="68"/>
      <c r="G23" s="69"/>
      <c r="H23" s="68"/>
      <c r="I23" s="68"/>
      <c r="J23" s="68"/>
      <c r="K23" s="70"/>
      <c r="L23" s="70"/>
      <c r="M23" s="70"/>
      <c r="N23" s="70"/>
      <c r="O23" s="70"/>
    </row>
    <row r="24" spans="1:26" ht="57" customHeight="1" x14ac:dyDescent="0.25">
      <c r="A24" s="146" t="s">
        <v>749</v>
      </c>
      <c r="B24" s="48" t="s">
        <v>1</v>
      </c>
      <c r="C24" s="48" t="s">
        <v>360</v>
      </c>
      <c r="D24" s="48" t="s">
        <v>360</v>
      </c>
      <c r="E24" s="148" t="s">
        <v>585</v>
      </c>
      <c r="F24" s="48" t="s">
        <v>360</v>
      </c>
      <c r="G24" s="48" t="s">
        <v>360</v>
      </c>
      <c r="H24" s="148" t="s">
        <v>541</v>
      </c>
      <c r="I24" s="48" t="s">
        <v>2</v>
      </c>
      <c r="J24" s="68"/>
      <c r="K24" s="68"/>
      <c r="L24" s="70"/>
      <c r="M24" s="70"/>
      <c r="N24" s="70"/>
      <c r="O24" s="70"/>
      <c r="P24" s="70"/>
    </row>
    <row r="25" spans="1:26" x14ac:dyDescent="0.25">
      <c r="A25" s="62" t="s">
        <v>3</v>
      </c>
      <c r="B25" s="60"/>
      <c r="C25" s="60" t="s">
        <v>4</v>
      </c>
      <c r="D25" s="60" t="s">
        <v>5</v>
      </c>
      <c r="E25" s="60" t="s">
        <v>6</v>
      </c>
      <c r="F25" s="60" t="s">
        <v>7</v>
      </c>
      <c r="G25" s="60" t="s">
        <v>9</v>
      </c>
      <c r="H25" s="149" t="s">
        <v>149</v>
      </c>
      <c r="I25" s="60"/>
      <c r="J25" s="68"/>
      <c r="K25" s="68"/>
      <c r="L25" s="70"/>
      <c r="M25" s="70"/>
      <c r="N25" s="70"/>
      <c r="O25" s="70"/>
      <c r="P25" s="70"/>
    </row>
    <row r="26" spans="1:26" x14ac:dyDescent="0.25">
      <c r="A26" s="47" t="s">
        <v>141</v>
      </c>
      <c r="B26" s="127">
        <f>C26+H26+I26</f>
        <v>190</v>
      </c>
      <c r="C26" s="130">
        <f>D26+E26+F26+G26</f>
        <v>169</v>
      </c>
      <c r="D26" s="144">
        <v>61</v>
      </c>
      <c r="E26" s="144">
        <v>63</v>
      </c>
      <c r="F26" s="144">
        <v>35</v>
      </c>
      <c r="G26" s="144">
        <v>10</v>
      </c>
      <c r="H26" s="144">
        <v>2</v>
      </c>
      <c r="I26" s="129">
        <v>19</v>
      </c>
      <c r="J26" s="68"/>
      <c r="K26" s="68"/>
      <c r="L26" s="70"/>
      <c r="M26" s="70"/>
      <c r="N26" s="70"/>
      <c r="O26" s="70"/>
      <c r="P26" s="70"/>
    </row>
    <row r="27" spans="1:26" x14ac:dyDescent="0.25">
      <c r="A27" s="64" t="s">
        <v>304</v>
      </c>
      <c r="B27" s="127">
        <f t="shared" ref="B27:H27" si="4">SUM(B26)</f>
        <v>190</v>
      </c>
      <c r="C27" s="134">
        <f t="shared" si="4"/>
        <v>169</v>
      </c>
      <c r="D27" s="142">
        <f t="shared" si="4"/>
        <v>61</v>
      </c>
      <c r="E27" s="142">
        <f t="shared" si="4"/>
        <v>63</v>
      </c>
      <c r="F27" s="142">
        <f t="shared" si="4"/>
        <v>35</v>
      </c>
      <c r="G27" s="134">
        <f t="shared" si="4"/>
        <v>10</v>
      </c>
      <c r="H27" s="135">
        <f t="shared" si="4"/>
        <v>2</v>
      </c>
      <c r="I27" s="135">
        <f>SUM(I26)</f>
        <v>19</v>
      </c>
      <c r="J27" s="68"/>
      <c r="K27" s="68"/>
      <c r="L27" s="70"/>
      <c r="M27" s="70"/>
      <c r="N27" s="70"/>
      <c r="O27" s="70"/>
      <c r="P27" s="70"/>
    </row>
    <row r="28" spans="1:26" x14ac:dyDescent="0.25">
      <c r="A28" s="68"/>
      <c r="B28" s="68"/>
      <c r="C28" s="69"/>
      <c r="D28" s="68"/>
      <c r="E28" s="68"/>
      <c r="F28" s="68"/>
      <c r="G28" s="69"/>
      <c r="H28" s="68"/>
      <c r="I28" s="68"/>
      <c r="J28" s="68"/>
      <c r="K28" s="70"/>
      <c r="L28" s="70"/>
      <c r="M28" s="70"/>
      <c r="N28" s="70"/>
      <c r="O28" s="70"/>
    </row>
    <row r="29" spans="1:26" ht="57" customHeight="1" x14ac:dyDescent="0.25">
      <c r="A29" s="146" t="s">
        <v>750</v>
      </c>
      <c r="B29" s="48" t="s">
        <v>1</v>
      </c>
      <c r="C29" s="48" t="s">
        <v>361</v>
      </c>
      <c r="D29" s="48" t="s">
        <v>362</v>
      </c>
      <c r="E29" s="48" t="s">
        <v>361</v>
      </c>
      <c r="F29" s="148" t="s">
        <v>586</v>
      </c>
      <c r="G29" s="48" t="s">
        <v>361</v>
      </c>
      <c r="H29" s="148" t="s">
        <v>540</v>
      </c>
      <c r="I29" s="148" t="s">
        <v>541</v>
      </c>
      <c r="J29" s="48" t="s">
        <v>2</v>
      </c>
      <c r="K29" s="202"/>
      <c r="L29" s="68"/>
      <c r="M29" s="68"/>
      <c r="N29" s="68"/>
      <c r="O29" s="70"/>
      <c r="P29" s="70"/>
      <c r="Q29" s="70"/>
      <c r="R29" s="70"/>
      <c r="S29" s="214"/>
      <c r="T29" s="116"/>
      <c r="U29" s="116"/>
      <c r="V29" s="116"/>
      <c r="W29" s="116"/>
      <c r="X29" s="116"/>
      <c r="Y29" s="116"/>
      <c r="Z29" s="116"/>
    </row>
    <row r="30" spans="1:26" x14ac:dyDescent="0.25">
      <c r="A30" s="62" t="s">
        <v>3</v>
      </c>
      <c r="B30" s="60"/>
      <c r="C30" s="271" t="s">
        <v>4</v>
      </c>
      <c r="D30" s="271" t="s">
        <v>4</v>
      </c>
      <c r="E30" s="271" t="s">
        <v>5</v>
      </c>
      <c r="F30" s="271" t="s">
        <v>6</v>
      </c>
      <c r="G30" s="271" t="s">
        <v>8</v>
      </c>
      <c r="H30" s="271" t="s">
        <v>149</v>
      </c>
      <c r="I30" s="271" t="s">
        <v>149</v>
      </c>
      <c r="J30" s="75"/>
      <c r="K30" s="69"/>
      <c r="L30" s="68"/>
      <c r="M30" s="68"/>
      <c r="N30" s="68"/>
      <c r="O30" s="70"/>
      <c r="P30" s="70"/>
      <c r="Q30" s="70"/>
      <c r="R30" s="70"/>
      <c r="S30" s="214"/>
      <c r="T30" s="116"/>
      <c r="U30" s="116"/>
      <c r="V30" s="116"/>
      <c r="W30" s="116"/>
      <c r="X30" s="116"/>
      <c r="Y30" s="116"/>
      <c r="Z30" s="116"/>
    </row>
    <row r="31" spans="1:26" x14ac:dyDescent="0.25">
      <c r="A31" s="47" t="s">
        <v>11</v>
      </c>
      <c r="B31" s="127">
        <f>C31+D31+H31+I31+J31</f>
        <v>401</v>
      </c>
      <c r="C31" s="127">
        <f>E31+G31</f>
        <v>135</v>
      </c>
      <c r="D31" s="123">
        <f>+F31</f>
        <v>229</v>
      </c>
      <c r="E31" s="174">
        <v>119</v>
      </c>
      <c r="F31" s="174">
        <v>229</v>
      </c>
      <c r="G31" s="174">
        <v>16</v>
      </c>
      <c r="H31" s="174">
        <v>21</v>
      </c>
      <c r="I31" s="174">
        <v>3</v>
      </c>
      <c r="J31" s="129">
        <v>13</v>
      </c>
      <c r="K31" s="203"/>
      <c r="L31" s="68"/>
      <c r="M31" s="68"/>
      <c r="N31" s="68"/>
      <c r="O31" s="70"/>
      <c r="P31" s="70"/>
      <c r="Q31" s="70"/>
      <c r="R31" s="70"/>
      <c r="S31" s="215"/>
      <c r="T31" s="215"/>
      <c r="U31" s="216"/>
      <c r="V31" s="217"/>
      <c r="W31" s="217"/>
      <c r="X31" s="217"/>
      <c r="Y31" s="217"/>
      <c r="Z31" s="218"/>
    </row>
    <row r="32" spans="1:26" x14ac:dyDescent="0.25">
      <c r="A32" s="47" t="s">
        <v>12</v>
      </c>
      <c r="B32" s="127">
        <f t="shared" ref="B32:B35" si="5">C32+D32+H32+I32+J32</f>
        <v>437</v>
      </c>
      <c r="C32" s="127">
        <f t="shared" ref="C32:C35" si="6">E32+G32</f>
        <v>163</v>
      </c>
      <c r="D32" s="123">
        <f t="shared" ref="D32:D35" si="7">+F32</f>
        <v>225</v>
      </c>
      <c r="E32" s="174">
        <v>145</v>
      </c>
      <c r="F32" s="174">
        <v>225</v>
      </c>
      <c r="G32" s="174">
        <v>18</v>
      </c>
      <c r="H32" s="174">
        <v>16</v>
      </c>
      <c r="I32" s="174">
        <v>3</v>
      </c>
      <c r="J32" s="129">
        <v>30</v>
      </c>
      <c r="K32" s="203"/>
      <c r="L32" s="68"/>
      <c r="M32" s="68"/>
      <c r="N32" s="68"/>
      <c r="O32" s="70"/>
      <c r="P32" s="70"/>
      <c r="Q32" s="70"/>
      <c r="R32" s="70"/>
      <c r="S32" s="215"/>
      <c r="T32" s="215"/>
      <c r="U32" s="216"/>
      <c r="V32" s="217"/>
      <c r="W32" s="217"/>
      <c r="X32" s="217"/>
      <c r="Y32" s="217"/>
      <c r="Z32" s="218"/>
    </row>
    <row r="33" spans="1:26" x14ac:dyDescent="0.25">
      <c r="A33" s="47" t="s">
        <v>13</v>
      </c>
      <c r="B33" s="127">
        <f t="shared" si="5"/>
        <v>465</v>
      </c>
      <c r="C33" s="127">
        <f t="shared" si="6"/>
        <v>167</v>
      </c>
      <c r="D33" s="123">
        <f t="shared" si="7"/>
        <v>211</v>
      </c>
      <c r="E33" s="174">
        <v>153</v>
      </c>
      <c r="F33" s="174">
        <v>211</v>
      </c>
      <c r="G33" s="174">
        <v>14</v>
      </c>
      <c r="H33" s="174">
        <v>37</v>
      </c>
      <c r="I33" s="174">
        <v>6</v>
      </c>
      <c r="J33" s="129">
        <v>44</v>
      </c>
      <c r="K33" s="203"/>
      <c r="L33" s="68"/>
      <c r="M33" s="68"/>
      <c r="N33" s="68"/>
      <c r="O33" s="70"/>
      <c r="P33" s="70"/>
      <c r="Q33" s="70"/>
      <c r="R33" s="70"/>
      <c r="S33" s="215"/>
      <c r="T33" s="215"/>
      <c r="U33" s="216"/>
      <c r="V33" s="217"/>
      <c r="W33" s="217"/>
      <c r="X33" s="217"/>
      <c r="Y33" s="217"/>
      <c r="Z33" s="218"/>
    </row>
    <row r="34" spans="1:26" x14ac:dyDescent="0.25">
      <c r="A34" s="47" t="s">
        <v>14</v>
      </c>
      <c r="B34" s="127">
        <f t="shared" si="5"/>
        <v>217</v>
      </c>
      <c r="C34" s="127">
        <f t="shared" si="6"/>
        <v>83</v>
      </c>
      <c r="D34" s="123">
        <f t="shared" si="7"/>
        <v>119</v>
      </c>
      <c r="E34" s="174">
        <v>70</v>
      </c>
      <c r="F34" s="174">
        <v>119</v>
      </c>
      <c r="G34" s="174">
        <v>13</v>
      </c>
      <c r="H34" s="174">
        <v>8</v>
      </c>
      <c r="I34" s="174">
        <v>1</v>
      </c>
      <c r="J34" s="129">
        <v>6</v>
      </c>
      <c r="K34" s="203"/>
      <c r="L34" s="68"/>
      <c r="M34" s="68"/>
      <c r="N34" s="68"/>
      <c r="O34" s="70"/>
      <c r="P34" s="70"/>
      <c r="Q34" s="70"/>
      <c r="R34" s="70"/>
      <c r="S34" s="215"/>
      <c r="T34" s="215"/>
      <c r="U34" s="216"/>
      <c r="V34" s="217"/>
      <c r="W34" s="217"/>
      <c r="X34" s="217"/>
      <c r="Y34" s="217"/>
      <c r="Z34" s="218"/>
    </row>
    <row r="35" spans="1:26" x14ac:dyDescent="0.25">
      <c r="A35" s="47" t="s">
        <v>15</v>
      </c>
      <c r="B35" s="127">
        <f t="shared" si="5"/>
        <v>317</v>
      </c>
      <c r="C35" s="127">
        <f t="shared" si="6"/>
        <v>85</v>
      </c>
      <c r="D35" s="123">
        <f t="shared" si="7"/>
        <v>173</v>
      </c>
      <c r="E35" s="174">
        <v>68</v>
      </c>
      <c r="F35" s="174">
        <v>173</v>
      </c>
      <c r="G35" s="174">
        <v>17</v>
      </c>
      <c r="H35" s="174">
        <v>45</v>
      </c>
      <c r="I35" s="174">
        <v>2</v>
      </c>
      <c r="J35" s="129">
        <v>12</v>
      </c>
      <c r="K35" s="203"/>
      <c r="L35" s="68"/>
      <c r="M35" s="68"/>
      <c r="N35" s="68"/>
      <c r="O35" s="70"/>
      <c r="P35" s="70"/>
      <c r="Q35" s="70"/>
      <c r="R35" s="70"/>
      <c r="S35" s="215"/>
      <c r="T35" s="215"/>
      <c r="U35" s="216"/>
      <c r="V35" s="217"/>
      <c r="W35" s="217"/>
      <c r="X35" s="217"/>
      <c r="Y35" s="217"/>
      <c r="Z35" s="218"/>
    </row>
    <row r="36" spans="1:26" x14ac:dyDescent="0.25">
      <c r="A36" s="64" t="s">
        <v>304</v>
      </c>
      <c r="B36" s="277">
        <f t="shared" ref="B36:G36" si="8">SUM(B31:B35)</f>
        <v>1837</v>
      </c>
      <c r="C36" s="277">
        <f t="shared" si="8"/>
        <v>633</v>
      </c>
      <c r="D36" s="278">
        <f t="shared" si="8"/>
        <v>957</v>
      </c>
      <c r="E36" s="278">
        <f t="shared" si="8"/>
        <v>555</v>
      </c>
      <c r="F36" s="278">
        <f t="shared" si="8"/>
        <v>957</v>
      </c>
      <c r="G36" s="278">
        <f t="shared" si="8"/>
        <v>78</v>
      </c>
      <c r="H36" s="278">
        <f>SUM(H31:H35)</f>
        <v>127</v>
      </c>
      <c r="I36" s="279">
        <f>SUM(I31:I35)</f>
        <v>15</v>
      </c>
      <c r="J36" s="279">
        <f>SUM(J31:J35)</f>
        <v>105</v>
      </c>
      <c r="K36" s="69"/>
      <c r="L36" s="68"/>
      <c r="M36" s="68"/>
      <c r="N36" s="68"/>
      <c r="O36" s="70"/>
      <c r="P36" s="70"/>
      <c r="Q36" s="70"/>
      <c r="R36" s="70"/>
      <c r="S36" s="215"/>
      <c r="T36" s="215"/>
      <c r="U36" s="219"/>
      <c r="V36" s="219"/>
      <c r="W36" s="219"/>
      <c r="X36" s="219"/>
      <c r="Y36" s="181"/>
      <c r="Z36" s="181"/>
    </row>
    <row r="37" spans="1:26" s="99" customFormat="1" x14ac:dyDescent="0.25">
      <c r="A37" s="78"/>
      <c r="B37" s="171"/>
      <c r="C37" s="171"/>
      <c r="D37" s="172"/>
      <c r="E37" s="172"/>
      <c r="F37" s="172"/>
      <c r="G37" s="172"/>
      <c r="H37" s="172"/>
      <c r="I37" s="173"/>
      <c r="J37" s="173"/>
      <c r="K37" s="69"/>
      <c r="L37" s="68"/>
      <c r="M37" s="68"/>
      <c r="N37" s="68"/>
      <c r="O37" s="83"/>
      <c r="P37" s="83"/>
      <c r="Q37" s="83"/>
      <c r="R37" s="83"/>
      <c r="S37" s="171"/>
      <c r="T37" s="171"/>
      <c r="U37" s="172"/>
      <c r="V37" s="172"/>
      <c r="W37" s="172"/>
      <c r="X37" s="172"/>
      <c r="Y37" s="173"/>
      <c r="Z37" s="173"/>
    </row>
    <row r="38" spans="1:26" ht="57" customHeight="1" x14ac:dyDescent="0.25">
      <c r="A38" s="146" t="s">
        <v>751</v>
      </c>
      <c r="B38" s="48" t="s">
        <v>1</v>
      </c>
      <c r="C38" s="48" t="s">
        <v>363</v>
      </c>
      <c r="D38" s="148" t="s">
        <v>587</v>
      </c>
      <c r="E38" s="48" t="s">
        <v>363</v>
      </c>
      <c r="F38" s="48" t="s">
        <v>363</v>
      </c>
      <c r="G38" s="148" t="s">
        <v>541</v>
      </c>
      <c r="H38" s="48" t="s">
        <v>2</v>
      </c>
      <c r="I38" s="201"/>
      <c r="J38" s="73"/>
      <c r="K38" s="73"/>
      <c r="L38" s="73"/>
      <c r="M38" s="73"/>
      <c r="N38" s="70"/>
      <c r="O38" s="70"/>
      <c r="P38" s="70"/>
      <c r="Q38" s="70"/>
      <c r="S38" s="116"/>
      <c r="T38" s="116"/>
      <c r="U38" s="116"/>
      <c r="V38" s="116"/>
      <c r="W38" s="116"/>
      <c r="X38" s="116"/>
      <c r="Y38" s="116"/>
      <c r="Z38" s="116"/>
    </row>
    <row r="39" spans="1:26" x14ac:dyDescent="0.25">
      <c r="A39" s="62" t="s">
        <v>3</v>
      </c>
      <c r="B39" s="60"/>
      <c r="C39" s="271" t="s">
        <v>4</v>
      </c>
      <c r="D39" s="271" t="s">
        <v>6</v>
      </c>
      <c r="E39" s="271" t="s">
        <v>7</v>
      </c>
      <c r="F39" s="271" t="s">
        <v>9</v>
      </c>
      <c r="G39" s="271" t="s">
        <v>149</v>
      </c>
      <c r="H39" s="75"/>
      <c r="I39" s="76"/>
      <c r="J39" s="77"/>
      <c r="K39" s="77"/>
      <c r="L39" s="76"/>
      <c r="M39" s="70"/>
      <c r="N39" s="70"/>
      <c r="O39" s="70"/>
      <c r="P39" s="70"/>
      <c r="Q39" s="70"/>
    </row>
    <row r="40" spans="1:26" x14ac:dyDescent="0.25">
      <c r="A40" s="47" t="s">
        <v>11</v>
      </c>
      <c r="B40" s="127">
        <f>+C40+G40+H40</f>
        <v>401</v>
      </c>
      <c r="C40" s="130">
        <f>D40+E40+F40</f>
        <v>355</v>
      </c>
      <c r="D40" s="123">
        <v>267</v>
      </c>
      <c r="E40" s="123">
        <v>47</v>
      </c>
      <c r="F40" s="123">
        <v>41</v>
      </c>
      <c r="G40" s="123">
        <v>0</v>
      </c>
      <c r="H40" s="129">
        <v>46</v>
      </c>
      <c r="I40" s="76"/>
      <c r="J40" s="78"/>
      <c r="K40" s="78"/>
      <c r="L40" s="76"/>
      <c r="M40" s="70"/>
      <c r="N40" s="70"/>
      <c r="O40" s="70"/>
      <c r="P40" s="70"/>
      <c r="Q40" s="70"/>
    </row>
    <row r="41" spans="1:26" x14ac:dyDescent="0.25">
      <c r="A41" s="47" t="s">
        <v>12</v>
      </c>
      <c r="B41" s="127">
        <f t="shared" ref="B41:B44" si="9">+C41+G41+H41</f>
        <v>437</v>
      </c>
      <c r="C41" s="130">
        <f>D41+E41+F41</f>
        <v>356</v>
      </c>
      <c r="D41" s="123">
        <v>284</v>
      </c>
      <c r="E41" s="123">
        <v>44</v>
      </c>
      <c r="F41" s="123">
        <v>28</v>
      </c>
      <c r="G41" s="123">
        <v>2</v>
      </c>
      <c r="H41" s="129">
        <v>79</v>
      </c>
      <c r="I41" s="79"/>
      <c r="J41" s="78"/>
      <c r="K41" s="79"/>
      <c r="L41" s="70"/>
      <c r="M41" s="70"/>
      <c r="N41" s="70"/>
      <c r="O41" s="70"/>
      <c r="P41" s="70"/>
      <c r="Q41" s="70"/>
    </row>
    <row r="42" spans="1:26" x14ac:dyDescent="0.25">
      <c r="A42" s="47" t="s">
        <v>13</v>
      </c>
      <c r="B42" s="127">
        <f t="shared" si="9"/>
        <v>465</v>
      </c>
      <c r="C42" s="130">
        <f>D42+E42+F42</f>
        <v>367</v>
      </c>
      <c r="D42" s="123">
        <v>288</v>
      </c>
      <c r="E42" s="123">
        <v>40</v>
      </c>
      <c r="F42" s="123">
        <v>39</v>
      </c>
      <c r="G42" s="123">
        <v>0</v>
      </c>
      <c r="H42" s="129">
        <v>98</v>
      </c>
      <c r="I42" s="46"/>
      <c r="J42" s="58"/>
      <c r="K42" s="46"/>
      <c r="L42" s="46"/>
      <c r="M42" s="46"/>
      <c r="N42" s="46"/>
      <c r="O42" s="46"/>
      <c r="P42" s="46"/>
      <c r="Q42" s="46"/>
    </row>
    <row r="43" spans="1:26" x14ac:dyDescent="0.25">
      <c r="A43" s="47" t="s">
        <v>14</v>
      </c>
      <c r="B43" s="127">
        <f t="shared" si="9"/>
        <v>217</v>
      </c>
      <c r="C43" s="130">
        <f>D43+E43+F43</f>
        <v>191</v>
      </c>
      <c r="D43" s="123">
        <v>143</v>
      </c>
      <c r="E43" s="123">
        <v>28</v>
      </c>
      <c r="F43" s="123">
        <v>20</v>
      </c>
      <c r="G43" s="123">
        <v>0</v>
      </c>
      <c r="H43" s="129">
        <v>26</v>
      </c>
      <c r="I43" s="46"/>
      <c r="J43" s="46"/>
      <c r="K43" s="46"/>
      <c r="L43" s="46"/>
      <c r="M43" s="46"/>
      <c r="N43" s="46"/>
      <c r="O43" s="46"/>
      <c r="P43" s="46"/>
      <c r="Q43" s="46"/>
    </row>
    <row r="44" spans="1:26" x14ac:dyDescent="0.25">
      <c r="A44" s="47" t="s">
        <v>15</v>
      </c>
      <c r="B44" s="127">
        <f t="shared" si="9"/>
        <v>317</v>
      </c>
      <c r="C44" s="130">
        <f>D44+E44+F44</f>
        <v>269</v>
      </c>
      <c r="D44" s="123">
        <v>210</v>
      </c>
      <c r="E44" s="123">
        <v>31</v>
      </c>
      <c r="F44" s="123">
        <v>28</v>
      </c>
      <c r="G44" s="123">
        <v>1</v>
      </c>
      <c r="H44" s="129">
        <v>47</v>
      </c>
      <c r="I44" s="76"/>
      <c r="J44" s="46"/>
      <c r="K44" s="46"/>
      <c r="L44" s="46"/>
      <c r="M44" s="46"/>
      <c r="N44" s="46"/>
      <c r="O44" s="46"/>
      <c r="P44" s="46"/>
      <c r="Q44" s="46"/>
    </row>
    <row r="45" spans="1:26" x14ac:dyDescent="0.25">
      <c r="A45" s="64" t="s">
        <v>304</v>
      </c>
      <c r="B45" s="127">
        <f>SUM(B40:B44)</f>
        <v>1837</v>
      </c>
      <c r="C45" s="134">
        <f t="shared" ref="C45:G45" si="10">SUM(C40:C44)</f>
        <v>1538</v>
      </c>
      <c r="D45" s="134">
        <f t="shared" si="10"/>
        <v>1192</v>
      </c>
      <c r="E45" s="134">
        <f t="shared" si="10"/>
        <v>190</v>
      </c>
      <c r="F45" s="134">
        <f t="shared" si="10"/>
        <v>156</v>
      </c>
      <c r="G45" s="135">
        <f t="shared" si="10"/>
        <v>3</v>
      </c>
      <c r="H45" s="135">
        <f>SUM(H40:H44)</f>
        <v>296</v>
      </c>
      <c r="I45" s="46"/>
      <c r="J45" s="46"/>
      <c r="K45" s="46"/>
      <c r="L45" s="46"/>
      <c r="M45" s="46"/>
      <c r="N45" s="46"/>
      <c r="O45" s="46"/>
      <c r="P45" s="46"/>
      <c r="Q45" s="46"/>
    </row>
    <row r="46" spans="1:26" s="99" customFormat="1" x14ac:dyDescent="0.25">
      <c r="A46" s="78"/>
      <c r="B46" s="171"/>
      <c r="C46" s="172"/>
      <c r="D46" s="172"/>
      <c r="E46" s="172"/>
      <c r="F46" s="172"/>
      <c r="G46" s="173"/>
      <c r="H46" s="56"/>
      <c r="I46" s="54"/>
      <c r="J46" s="54"/>
      <c r="K46" s="54"/>
      <c r="L46" s="54"/>
      <c r="M46" s="54"/>
      <c r="N46" s="54"/>
      <c r="O46" s="54"/>
      <c r="P46" s="54"/>
      <c r="Q46" s="54"/>
    </row>
    <row r="47" spans="1:26" s="99" customFormat="1" ht="57" customHeight="1" x14ac:dyDescent="0.25">
      <c r="A47" s="146" t="s">
        <v>752</v>
      </c>
      <c r="B47" s="48" t="s">
        <v>1</v>
      </c>
      <c r="C47" s="148" t="s">
        <v>537</v>
      </c>
      <c r="D47" s="148" t="s">
        <v>538</v>
      </c>
      <c r="E47" s="148" t="s">
        <v>537</v>
      </c>
      <c r="F47" s="148" t="s">
        <v>588</v>
      </c>
      <c r="G47" s="148" t="s">
        <v>538</v>
      </c>
      <c r="H47" s="148" t="s">
        <v>537</v>
      </c>
      <c r="I47" s="148" t="s">
        <v>541</v>
      </c>
      <c r="J47" s="48" t="s">
        <v>2</v>
      </c>
      <c r="K47" s="200"/>
      <c r="L47" s="54"/>
      <c r="M47" s="54"/>
      <c r="N47" s="54"/>
      <c r="O47" s="54"/>
      <c r="P47" s="54"/>
      <c r="Q47" s="54"/>
      <c r="R47" s="54"/>
      <c r="S47" s="54"/>
    </row>
    <row r="48" spans="1:26" s="99" customFormat="1" x14ac:dyDescent="0.25">
      <c r="A48" s="62" t="s">
        <v>3</v>
      </c>
      <c r="B48" s="60"/>
      <c r="C48" s="271" t="s">
        <v>4</v>
      </c>
      <c r="D48" s="271" t="s">
        <v>4</v>
      </c>
      <c r="E48" s="271" t="s">
        <v>5</v>
      </c>
      <c r="F48" s="271" t="s">
        <v>6</v>
      </c>
      <c r="G48" s="271" t="s">
        <v>7</v>
      </c>
      <c r="H48" s="271" t="s">
        <v>251</v>
      </c>
      <c r="I48" s="271" t="s">
        <v>149</v>
      </c>
      <c r="J48" s="75"/>
      <c r="K48" s="54"/>
      <c r="L48" s="54"/>
      <c r="M48" s="54"/>
      <c r="N48" s="54"/>
      <c r="O48" s="54"/>
      <c r="P48" s="54"/>
      <c r="Q48" s="54"/>
      <c r="R48" s="54"/>
      <c r="S48" s="54"/>
    </row>
    <row r="49" spans="1:19" s="99" customFormat="1" x14ac:dyDescent="0.25">
      <c r="A49" s="47" t="s">
        <v>11</v>
      </c>
      <c r="B49" s="127">
        <f>+C49+D49+I49+J49</f>
        <v>401</v>
      </c>
      <c r="C49" s="130">
        <f>E49+H49</f>
        <v>139</v>
      </c>
      <c r="D49" s="130">
        <f>+F49+G49</f>
        <v>244</v>
      </c>
      <c r="E49" s="195">
        <v>125</v>
      </c>
      <c r="F49" s="195">
        <v>193</v>
      </c>
      <c r="G49" s="195">
        <v>51</v>
      </c>
      <c r="H49" s="195">
        <v>14</v>
      </c>
      <c r="I49" s="195">
        <v>0</v>
      </c>
      <c r="J49" s="129">
        <v>18</v>
      </c>
      <c r="K49" s="54"/>
      <c r="L49" s="54"/>
      <c r="M49" s="54"/>
      <c r="N49" s="54"/>
      <c r="O49" s="54"/>
      <c r="P49" s="54"/>
      <c r="Q49" s="54"/>
      <c r="R49" s="54"/>
      <c r="S49" s="54"/>
    </row>
    <row r="50" spans="1:19" s="99" customFormat="1" x14ac:dyDescent="0.25">
      <c r="A50" s="47" t="s">
        <v>12</v>
      </c>
      <c r="B50" s="127">
        <f t="shared" ref="B50:B53" si="11">+C50+D50+I50+J50</f>
        <v>437</v>
      </c>
      <c r="C50" s="130">
        <f t="shared" ref="C50:C53" si="12">E50+H50</f>
        <v>195</v>
      </c>
      <c r="D50" s="130">
        <f t="shared" ref="D50:D53" si="13">+F50+G50</f>
        <v>209</v>
      </c>
      <c r="E50" s="195">
        <v>187</v>
      </c>
      <c r="F50" s="195">
        <v>180</v>
      </c>
      <c r="G50" s="195">
        <v>29</v>
      </c>
      <c r="H50" s="195">
        <v>8</v>
      </c>
      <c r="I50" s="195">
        <v>0</v>
      </c>
      <c r="J50" s="129">
        <v>33</v>
      </c>
      <c r="K50" s="54"/>
      <c r="L50" s="54"/>
      <c r="M50" s="54"/>
      <c r="N50" s="54"/>
      <c r="O50" s="54"/>
      <c r="P50" s="54"/>
      <c r="Q50" s="54"/>
      <c r="R50" s="54"/>
      <c r="S50" s="54"/>
    </row>
    <row r="51" spans="1:19" s="99" customFormat="1" x14ac:dyDescent="0.25">
      <c r="A51" s="47" t="s">
        <v>13</v>
      </c>
      <c r="B51" s="127">
        <f t="shared" si="11"/>
        <v>465</v>
      </c>
      <c r="C51" s="130">
        <f t="shared" si="12"/>
        <v>235</v>
      </c>
      <c r="D51" s="130">
        <f t="shared" si="13"/>
        <v>199</v>
      </c>
      <c r="E51" s="195">
        <v>217</v>
      </c>
      <c r="F51" s="195">
        <v>176</v>
      </c>
      <c r="G51" s="195">
        <v>23</v>
      </c>
      <c r="H51" s="195">
        <v>18</v>
      </c>
      <c r="I51" s="195">
        <v>0</v>
      </c>
      <c r="J51" s="129">
        <v>31</v>
      </c>
      <c r="K51" s="54"/>
      <c r="L51" s="54"/>
      <c r="M51" s="54"/>
      <c r="N51" s="54"/>
      <c r="O51" s="54"/>
      <c r="P51" s="54"/>
      <c r="Q51" s="54"/>
      <c r="R51" s="54"/>
      <c r="S51" s="54"/>
    </row>
    <row r="52" spans="1:19" s="99" customFormat="1" x14ac:dyDescent="0.25">
      <c r="A52" s="47" t="s">
        <v>14</v>
      </c>
      <c r="B52" s="127">
        <f t="shared" si="11"/>
        <v>217</v>
      </c>
      <c r="C52" s="130">
        <f t="shared" si="12"/>
        <v>75</v>
      </c>
      <c r="D52" s="130">
        <f t="shared" si="13"/>
        <v>124</v>
      </c>
      <c r="E52" s="195">
        <v>67</v>
      </c>
      <c r="F52" s="195">
        <v>96</v>
      </c>
      <c r="G52" s="195">
        <v>28</v>
      </c>
      <c r="H52" s="195">
        <v>8</v>
      </c>
      <c r="I52" s="195">
        <v>0</v>
      </c>
      <c r="J52" s="129">
        <v>18</v>
      </c>
      <c r="K52" s="54"/>
      <c r="L52" s="54"/>
      <c r="M52" s="54"/>
      <c r="N52" s="54"/>
      <c r="O52" s="54"/>
      <c r="P52" s="54"/>
      <c r="Q52" s="54"/>
      <c r="R52" s="54"/>
      <c r="S52" s="54"/>
    </row>
    <row r="53" spans="1:19" s="99" customFormat="1" x14ac:dyDescent="0.25">
      <c r="A53" s="47" t="s">
        <v>15</v>
      </c>
      <c r="B53" s="127">
        <f t="shared" si="11"/>
        <v>317</v>
      </c>
      <c r="C53" s="130">
        <f t="shared" si="12"/>
        <v>80</v>
      </c>
      <c r="D53" s="130">
        <f t="shared" si="13"/>
        <v>205</v>
      </c>
      <c r="E53" s="195">
        <v>74</v>
      </c>
      <c r="F53" s="195">
        <v>167</v>
      </c>
      <c r="G53" s="195">
        <v>38</v>
      </c>
      <c r="H53" s="195">
        <v>6</v>
      </c>
      <c r="I53" s="195">
        <v>0</v>
      </c>
      <c r="J53" s="129">
        <v>32</v>
      </c>
      <c r="K53" s="54"/>
      <c r="L53" s="54"/>
      <c r="M53" s="54"/>
      <c r="N53" s="54"/>
      <c r="O53" s="54"/>
      <c r="P53" s="54"/>
      <c r="Q53" s="54"/>
      <c r="R53" s="54"/>
      <c r="S53" s="54"/>
    </row>
    <row r="54" spans="1:19" s="99" customFormat="1" x14ac:dyDescent="0.25">
      <c r="A54" s="64" t="s">
        <v>304</v>
      </c>
      <c r="B54" s="127">
        <f t="shared" ref="B54:I54" si="14">SUM(B49:B53)</f>
        <v>1837</v>
      </c>
      <c r="C54" s="134">
        <f t="shared" si="14"/>
        <v>724</v>
      </c>
      <c r="D54" s="134">
        <f t="shared" si="14"/>
        <v>981</v>
      </c>
      <c r="E54" s="134">
        <f t="shared" si="14"/>
        <v>670</v>
      </c>
      <c r="F54" s="134">
        <f t="shared" si="14"/>
        <v>812</v>
      </c>
      <c r="G54" s="134">
        <f t="shared" si="14"/>
        <v>169</v>
      </c>
      <c r="H54" s="134">
        <f t="shared" si="14"/>
        <v>54</v>
      </c>
      <c r="I54" s="135">
        <f t="shared" si="14"/>
        <v>0</v>
      </c>
      <c r="J54" s="135">
        <f>SUM(J49:J53)</f>
        <v>132</v>
      </c>
      <c r="K54" s="54"/>
      <c r="L54" s="54"/>
      <c r="M54" s="54"/>
      <c r="N54" s="54"/>
      <c r="O54" s="54"/>
      <c r="P54" s="54"/>
      <c r="Q54" s="54"/>
      <c r="R54" s="54"/>
      <c r="S54" s="54"/>
    </row>
    <row r="55" spans="1:19" s="99" customFormat="1" x14ac:dyDescent="0.25">
      <c r="A55" s="78"/>
      <c r="B55" s="171"/>
      <c r="C55" s="172"/>
      <c r="D55" s="172"/>
      <c r="E55" s="172"/>
      <c r="F55" s="172"/>
      <c r="G55" s="173"/>
      <c r="H55" s="56"/>
      <c r="I55" s="54"/>
      <c r="J55" s="54"/>
      <c r="K55" s="54"/>
      <c r="L55" s="54"/>
      <c r="M55" s="54"/>
      <c r="N55" s="54"/>
      <c r="O55" s="54"/>
      <c r="P55" s="54"/>
      <c r="Q55" s="54"/>
    </row>
    <row r="56" spans="1:19" ht="57" customHeight="1" x14ac:dyDescent="0.25">
      <c r="A56" s="146" t="s">
        <v>753</v>
      </c>
      <c r="B56" s="48" t="s">
        <v>1</v>
      </c>
      <c r="C56" s="48" t="s">
        <v>365</v>
      </c>
      <c r="D56" s="48" t="s">
        <v>366</v>
      </c>
      <c r="E56" s="48" t="s">
        <v>367</v>
      </c>
      <c r="F56" s="148" t="s">
        <v>589</v>
      </c>
      <c r="G56" s="48" t="s">
        <v>366</v>
      </c>
      <c r="H56" s="148" t="s">
        <v>590</v>
      </c>
      <c r="I56" s="48" t="s">
        <v>366</v>
      </c>
      <c r="J56" s="48" t="s">
        <v>367</v>
      </c>
      <c r="K56" s="48" t="s">
        <v>365</v>
      </c>
      <c r="L56" s="48" t="s">
        <v>365</v>
      </c>
      <c r="M56" s="48" t="s">
        <v>367</v>
      </c>
      <c r="N56" s="48" t="s">
        <v>365</v>
      </c>
      <c r="O56" s="148" t="s">
        <v>541</v>
      </c>
      <c r="P56" s="48" t="s">
        <v>2</v>
      </c>
      <c r="Q56" s="46"/>
      <c r="R56" s="58"/>
      <c r="S56" s="58"/>
    </row>
    <row r="57" spans="1:19" x14ac:dyDescent="0.25">
      <c r="A57" s="62" t="s">
        <v>302</v>
      </c>
      <c r="B57" s="60"/>
      <c r="C57" s="271" t="s">
        <v>4</v>
      </c>
      <c r="D57" s="271" t="s">
        <v>4</v>
      </c>
      <c r="E57" s="271" t="s">
        <v>4</v>
      </c>
      <c r="F57" s="271" t="s">
        <v>5</v>
      </c>
      <c r="G57" s="271" t="s">
        <v>6</v>
      </c>
      <c r="H57" s="271" t="s">
        <v>6</v>
      </c>
      <c r="I57" s="271" t="s">
        <v>7</v>
      </c>
      <c r="J57" s="271" t="s">
        <v>7</v>
      </c>
      <c r="K57" s="271" t="s">
        <v>8</v>
      </c>
      <c r="L57" s="271" t="s">
        <v>9</v>
      </c>
      <c r="M57" s="271" t="s">
        <v>9</v>
      </c>
      <c r="N57" s="271" t="s">
        <v>251</v>
      </c>
      <c r="O57" s="271" t="s">
        <v>149</v>
      </c>
      <c r="P57" s="63"/>
      <c r="Q57" s="46"/>
      <c r="R57" s="55"/>
      <c r="S57" s="55"/>
    </row>
    <row r="58" spans="1:19" x14ac:dyDescent="0.25">
      <c r="A58" s="47" t="s">
        <v>11</v>
      </c>
      <c r="B58" s="127">
        <f>C58+D58+E58+O58+P58</f>
        <v>802</v>
      </c>
      <c r="C58" s="130">
        <f>F58+K58+L58+N58</f>
        <v>206</v>
      </c>
      <c r="D58" s="129">
        <f>G58+I58</f>
        <v>202</v>
      </c>
      <c r="E58" s="129">
        <f>H58+J58+M58</f>
        <v>312</v>
      </c>
      <c r="F58" s="123">
        <v>162</v>
      </c>
      <c r="G58" s="123">
        <v>166</v>
      </c>
      <c r="H58" s="123">
        <v>241</v>
      </c>
      <c r="I58" s="123">
        <v>36</v>
      </c>
      <c r="J58" s="123">
        <v>38</v>
      </c>
      <c r="K58" s="123">
        <v>10</v>
      </c>
      <c r="L58" s="123">
        <v>24</v>
      </c>
      <c r="M58" s="140">
        <v>33</v>
      </c>
      <c r="N58" s="123">
        <v>10</v>
      </c>
      <c r="O58" s="140">
        <v>2</v>
      </c>
      <c r="P58" s="129">
        <v>80</v>
      </c>
      <c r="Q58" s="46"/>
      <c r="R58" s="55"/>
      <c r="S58" s="55"/>
    </row>
    <row r="59" spans="1:19" x14ac:dyDescent="0.25">
      <c r="A59" s="47" t="s">
        <v>12</v>
      </c>
      <c r="B59" s="127">
        <f>C59+D59+E59+O59+P59</f>
        <v>874</v>
      </c>
      <c r="C59" s="130">
        <f>F59+K59+L59+N59</f>
        <v>269</v>
      </c>
      <c r="D59" s="129">
        <f>G59+I59</f>
        <v>191</v>
      </c>
      <c r="E59" s="129">
        <f>H59+J59+M59</f>
        <v>304</v>
      </c>
      <c r="F59" s="123">
        <v>229</v>
      </c>
      <c r="G59" s="123">
        <v>156</v>
      </c>
      <c r="H59" s="123">
        <v>234</v>
      </c>
      <c r="I59" s="123">
        <v>35</v>
      </c>
      <c r="J59" s="123">
        <v>41</v>
      </c>
      <c r="K59" s="123">
        <v>13</v>
      </c>
      <c r="L59" s="123">
        <v>24</v>
      </c>
      <c r="M59" s="140">
        <v>29</v>
      </c>
      <c r="N59" s="123">
        <v>3</v>
      </c>
      <c r="O59" s="140">
        <v>0</v>
      </c>
      <c r="P59" s="129">
        <v>110</v>
      </c>
      <c r="Q59" s="46"/>
      <c r="R59" s="55"/>
      <c r="S59" s="55"/>
    </row>
    <row r="60" spans="1:19" x14ac:dyDescent="0.25">
      <c r="A60" s="47" t="s">
        <v>13</v>
      </c>
      <c r="B60" s="127">
        <f>C60+D60+E60+O60+P60</f>
        <v>930</v>
      </c>
      <c r="C60" s="130">
        <f>F60+K60+L60+N60</f>
        <v>321</v>
      </c>
      <c r="D60" s="129">
        <f>G60+I60</f>
        <v>156</v>
      </c>
      <c r="E60" s="129">
        <f>H60+J60+M60</f>
        <v>285</v>
      </c>
      <c r="F60" s="123">
        <v>266</v>
      </c>
      <c r="G60" s="123">
        <v>143</v>
      </c>
      <c r="H60" s="123">
        <v>216</v>
      </c>
      <c r="I60" s="123">
        <v>13</v>
      </c>
      <c r="J60" s="123">
        <v>28</v>
      </c>
      <c r="K60" s="123">
        <v>12</v>
      </c>
      <c r="L60" s="123">
        <v>37</v>
      </c>
      <c r="M60" s="140">
        <v>41</v>
      </c>
      <c r="N60" s="123">
        <v>6</v>
      </c>
      <c r="O60" s="140">
        <v>0</v>
      </c>
      <c r="P60" s="129">
        <v>168</v>
      </c>
      <c r="Q60" s="46"/>
      <c r="R60" s="55"/>
      <c r="S60" s="55"/>
    </row>
    <row r="61" spans="1:19" x14ac:dyDescent="0.25">
      <c r="A61" s="47" t="s">
        <v>14</v>
      </c>
      <c r="B61" s="127">
        <f>C61+D61+E61+O61+P61</f>
        <v>434</v>
      </c>
      <c r="C61" s="130">
        <f>F61+K61+L61+N61</f>
        <v>120</v>
      </c>
      <c r="D61" s="129">
        <f>G61+I61</f>
        <v>102</v>
      </c>
      <c r="E61" s="129">
        <f>H61+J61+M61</f>
        <v>171</v>
      </c>
      <c r="F61" s="123">
        <v>96</v>
      </c>
      <c r="G61" s="123">
        <v>84</v>
      </c>
      <c r="H61" s="123">
        <v>127</v>
      </c>
      <c r="I61" s="123">
        <v>18</v>
      </c>
      <c r="J61" s="123">
        <v>26</v>
      </c>
      <c r="K61" s="123">
        <v>10</v>
      </c>
      <c r="L61" s="123">
        <v>10</v>
      </c>
      <c r="M61" s="140">
        <v>18</v>
      </c>
      <c r="N61" s="123">
        <v>4</v>
      </c>
      <c r="O61" s="140">
        <v>1</v>
      </c>
      <c r="P61" s="129">
        <v>40</v>
      </c>
      <c r="Q61" s="46"/>
      <c r="R61" s="55"/>
      <c r="S61" s="55"/>
    </row>
    <row r="62" spans="1:19" x14ac:dyDescent="0.25">
      <c r="A62" s="47" t="s">
        <v>15</v>
      </c>
      <c r="B62" s="127">
        <f>C62+D62+E62+O62+P62</f>
        <v>634</v>
      </c>
      <c r="C62" s="130">
        <f>F62+K62+L62+N62</f>
        <v>145</v>
      </c>
      <c r="D62" s="129">
        <f>G62+I62</f>
        <v>186</v>
      </c>
      <c r="E62" s="129">
        <f>H62+J62+M62</f>
        <v>232</v>
      </c>
      <c r="F62" s="123">
        <v>111</v>
      </c>
      <c r="G62" s="123">
        <v>154</v>
      </c>
      <c r="H62" s="123">
        <v>176</v>
      </c>
      <c r="I62" s="123">
        <v>32</v>
      </c>
      <c r="J62" s="123">
        <v>35</v>
      </c>
      <c r="K62" s="123">
        <v>17</v>
      </c>
      <c r="L62" s="123">
        <v>13</v>
      </c>
      <c r="M62" s="140">
        <v>21</v>
      </c>
      <c r="N62" s="123">
        <v>4</v>
      </c>
      <c r="O62" s="140">
        <v>2</v>
      </c>
      <c r="P62" s="129">
        <v>69</v>
      </c>
      <c r="Q62" s="46"/>
      <c r="R62" s="55"/>
      <c r="S62" s="55"/>
    </row>
    <row r="63" spans="1:19" x14ac:dyDescent="0.25">
      <c r="A63" s="64" t="s">
        <v>304</v>
      </c>
      <c r="B63" s="127">
        <f t="shared" ref="B63:O63" si="15">SUM(B58:B62)</f>
        <v>3674</v>
      </c>
      <c r="C63" s="134">
        <f t="shared" si="15"/>
        <v>1061</v>
      </c>
      <c r="D63" s="134">
        <f t="shared" si="15"/>
        <v>837</v>
      </c>
      <c r="E63" s="134">
        <f t="shared" si="15"/>
        <v>1304</v>
      </c>
      <c r="F63" s="134">
        <f t="shared" si="15"/>
        <v>864</v>
      </c>
      <c r="G63" s="134">
        <f t="shared" si="15"/>
        <v>703</v>
      </c>
      <c r="H63" s="134">
        <f t="shared" si="15"/>
        <v>994</v>
      </c>
      <c r="I63" s="134">
        <f t="shared" si="15"/>
        <v>134</v>
      </c>
      <c r="J63" s="134">
        <f t="shared" si="15"/>
        <v>168</v>
      </c>
      <c r="K63" s="134">
        <f t="shared" si="15"/>
        <v>62</v>
      </c>
      <c r="L63" s="135">
        <f t="shared" si="15"/>
        <v>108</v>
      </c>
      <c r="M63" s="135">
        <f t="shared" si="15"/>
        <v>142</v>
      </c>
      <c r="N63" s="135">
        <f t="shared" si="15"/>
        <v>27</v>
      </c>
      <c r="O63" s="135">
        <f t="shared" si="15"/>
        <v>5</v>
      </c>
      <c r="P63" s="135">
        <f>SUM(P58:P62)</f>
        <v>467</v>
      </c>
      <c r="Q63" s="46"/>
      <c r="R63" s="57"/>
      <c r="S63" s="57"/>
    </row>
    <row r="64" spans="1:19" x14ac:dyDescent="0.25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57"/>
      <c r="O64" s="57"/>
    </row>
    <row r="65" spans="1:16" ht="57" customHeight="1" x14ac:dyDescent="0.25">
      <c r="A65" s="146" t="s">
        <v>754</v>
      </c>
      <c r="B65" s="48" t="s">
        <v>1</v>
      </c>
      <c r="C65" s="48" t="s">
        <v>364</v>
      </c>
      <c r="D65" s="148" t="s">
        <v>591</v>
      </c>
      <c r="E65" s="148" t="s">
        <v>541</v>
      </c>
      <c r="F65" s="48" t="s">
        <v>2</v>
      </c>
      <c r="G65" s="200"/>
      <c r="H65" s="46"/>
      <c r="I65" s="46"/>
      <c r="J65" s="46"/>
      <c r="K65" s="46"/>
      <c r="L65" s="46"/>
      <c r="M65" s="46"/>
      <c r="N65" s="46"/>
      <c r="O65" s="46"/>
    </row>
    <row r="66" spans="1:16" x14ac:dyDescent="0.25">
      <c r="A66" s="62" t="s">
        <v>3</v>
      </c>
      <c r="B66" s="60"/>
      <c r="C66" s="271" t="s">
        <v>4</v>
      </c>
      <c r="D66" s="271" t="s">
        <v>6</v>
      </c>
      <c r="E66" s="271" t="s">
        <v>149</v>
      </c>
      <c r="F66" s="75"/>
      <c r="G66" s="46"/>
      <c r="H66" s="46"/>
      <c r="I66" s="46"/>
      <c r="J66" s="46"/>
      <c r="K66" s="46"/>
      <c r="L66" s="46"/>
      <c r="M66" s="46"/>
      <c r="N66" s="46"/>
      <c r="O66" s="46"/>
    </row>
    <row r="67" spans="1:16" x14ac:dyDescent="0.25">
      <c r="A67" s="47" t="s">
        <v>11</v>
      </c>
      <c r="B67" s="127">
        <f>C67+E67+F67</f>
        <v>401</v>
      </c>
      <c r="C67" s="130">
        <f>D67</f>
        <v>334</v>
      </c>
      <c r="D67" s="123">
        <v>334</v>
      </c>
      <c r="E67" s="123">
        <v>2</v>
      </c>
      <c r="F67" s="129">
        <v>65</v>
      </c>
      <c r="G67" s="46"/>
      <c r="H67" s="46"/>
      <c r="I67" s="46"/>
      <c r="J67" s="46"/>
      <c r="K67" s="46"/>
      <c r="L67" s="46"/>
      <c r="M67" s="46"/>
      <c r="N67" s="46"/>
      <c r="O67" s="46"/>
    </row>
    <row r="68" spans="1:16" x14ac:dyDescent="0.25">
      <c r="A68" s="47" t="s">
        <v>12</v>
      </c>
      <c r="B68" s="127">
        <f>C68+E68+F68</f>
        <v>437</v>
      </c>
      <c r="C68" s="130">
        <f>D68</f>
        <v>341</v>
      </c>
      <c r="D68" s="123">
        <v>341</v>
      </c>
      <c r="E68" s="123">
        <v>2</v>
      </c>
      <c r="F68" s="129">
        <v>94</v>
      </c>
      <c r="G68" s="46"/>
      <c r="H68" s="46"/>
      <c r="I68" s="46"/>
      <c r="J68" s="46"/>
      <c r="K68" s="46"/>
      <c r="L68" s="46"/>
      <c r="M68" s="46"/>
      <c r="N68" s="46"/>
      <c r="O68" s="46"/>
    </row>
    <row r="69" spans="1:16" x14ac:dyDescent="0.25">
      <c r="A69" s="47" t="s">
        <v>13</v>
      </c>
      <c r="B69" s="127">
        <f>C69+E69+F69</f>
        <v>465</v>
      </c>
      <c r="C69" s="130">
        <f>D69</f>
        <v>340</v>
      </c>
      <c r="D69" s="123">
        <v>340</v>
      </c>
      <c r="E69" s="123">
        <v>1</v>
      </c>
      <c r="F69" s="129">
        <v>124</v>
      </c>
      <c r="G69" s="46"/>
      <c r="H69" s="46"/>
      <c r="I69" s="46"/>
      <c r="J69" s="46"/>
      <c r="K69" s="46"/>
      <c r="L69" s="46"/>
      <c r="M69" s="46"/>
      <c r="N69" s="46"/>
      <c r="O69" s="46"/>
    </row>
    <row r="70" spans="1:16" x14ac:dyDescent="0.25">
      <c r="A70" s="47" t="s">
        <v>14</v>
      </c>
      <c r="B70" s="127">
        <f>C70+E70+F70</f>
        <v>217</v>
      </c>
      <c r="C70" s="130">
        <f>D70</f>
        <v>176</v>
      </c>
      <c r="D70" s="123">
        <v>176</v>
      </c>
      <c r="E70" s="123">
        <v>1</v>
      </c>
      <c r="F70" s="129">
        <v>40</v>
      </c>
      <c r="G70" s="46"/>
      <c r="H70" s="46"/>
      <c r="I70" s="46"/>
      <c r="J70" s="46"/>
      <c r="K70" s="46"/>
      <c r="L70" s="46"/>
      <c r="M70" s="46"/>
      <c r="N70" s="46"/>
      <c r="O70" s="46"/>
    </row>
    <row r="71" spans="1:16" x14ac:dyDescent="0.25">
      <c r="A71" s="47" t="s">
        <v>15</v>
      </c>
      <c r="B71" s="127">
        <f>C71+E71+F71</f>
        <v>317</v>
      </c>
      <c r="C71" s="130">
        <f>D71</f>
        <v>280</v>
      </c>
      <c r="D71" s="123">
        <v>280</v>
      </c>
      <c r="E71" s="123">
        <v>1</v>
      </c>
      <c r="F71" s="129">
        <v>36</v>
      </c>
      <c r="G71" s="46"/>
      <c r="H71" s="46"/>
      <c r="I71" s="46"/>
      <c r="J71" s="46"/>
      <c r="K71" s="46"/>
      <c r="L71" s="46"/>
      <c r="M71" s="46"/>
      <c r="N71" s="46"/>
      <c r="O71" s="46"/>
    </row>
    <row r="72" spans="1:16" x14ac:dyDescent="0.25">
      <c r="A72" s="64" t="s">
        <v>304</v>
      </c>
      <c r="B72" s="127">
        <f>SUM(B67:B71)</f>
        <v>1837</v>
      </c>
      <c r="C72" s="134">
        <f>SUM(C67:C71)</f>
        <v>1471</v>
      </c>
      <c r="D72" s="134">
        <f>SUM(D67:D71)</f>
        <v>1471</v>
      </c>
      <c r="E72" s="135">
        <f>SUM(E67:E71)</f>
        <v>7</v>
      </c>
      <c r="F72" s="135">
        <f>SUM(F67:F71)</f>
        <v>359</v>
      </c>
      <c r="G72" s="70"/>
      <c r="H72" s="70"/>
      <c r="I72" s="46"/>
      <c r="J72" s="46"/>
      <c r="K72" s="46"/>
      <c r="L72" s="46"/>
      <c r="M72" s="46"/>
      <c r="N72" s="46"/>
      <c r="O72" s="46"/>
    </row>
    <row r="73" spans="1:16" x14ac:dyDescent="0.25">
      <c r="A73" s="57"/>
      <c r="B73" s="57"/>
      <c r="C73" s="57"/>
      <c r="D73" s="57"/>
      <c r="E73" s="57"/>
      <c r="F73" s="57"/>
      <c r="G73" s="74"/>
      <c r="H73" s="74"/>
      <c r="I73" s="57"/>
      <c r="J73" s="46"/>
      <c r="K73" s="46"/>
      <c r="L73" s="46"/>
      <c r="M73" s="46"/>
      <c r="N73" s="46"/>
      <c r="O73" s="46"/>
    </row>
    <row r="74" spans="1:16" x14ac:dyDescent="0.25">
      <c r="A74" s="66"/>
      <c r="B74" s="66"/>
      <c r="C74" s="67"/>
      <c r="D74" s="66"/>
      <c r="E74" s="66"/>
      <c r="F74" s="66"/>
      <c r="G74" s="66"/>
      <c r="H74" s="67"/>
      <c r="I74" s="66"/>
      <c r="J74" s="46"/>
      <c r="K74" s="46"/>
      <c r="L74" s="46"/>
      <c r="M74" s="46"/>
      <c r="N74" s="46"/>
      <c r="O74" s="46"/>
      <c r="P74" s="46"/>
    </row>
    <row r="75" spans="1:16" ht="57" customHeight="1" x14ac:dyDescent="0.25">
      <c r="A75" s="296" t="s">
        <v>755</v>
      </c>
      <c r="B75" s="49" t="s">
        <v>1</v>
      </c>
      <c r="C75" s="220" t="s">
        <v>592</v>
      </c>
      <c r="D75" s="220" t="s">
        <v>593</v>
      </c>
      <c r="E75" s="220" t="s">
        <v>594</v>
      </c>
      <c r="F75" s="220" t="s">
        <v>594</v>
      </c>
      <c r="G75" s="220" t="s">
        <v>594</v>
      </c>
      <c r="H75" s="220" t="s">
        <v>541</v>
      </c>
      <c r="I75" s="49" t="s">
        <v>2</v>
      </c>
      <c r="J75" s="46"/>
      <c r="K75" s="57"/>
      <c r="L75" s="57"/>
      <c r="M75" s="57"/>
      <c r="N75" s="57"/>
      <c r="O75" s="46"/>
      <c r="P75" s="46"/>
    </row>
    <row r="76" spans="1:16" x14ac:dyDescent="0.25">
      <c r="A76" s="62" t="s">
        <v>3</v>
      </c>
      <c r="B76" s="60"/>
      <c r="C76" s="271" t="s">
        <v>4</v>
      </c>
      <c r="D76" s="271" t="s">
        <v>5</v>
      </c>
      <c r="E76" s="271" t="s">
        <v>7</v>
      </c>
      <c r="F76" s="271" t="s">
        <v>8</v>
      </c>
      <c r="G76" s="271" t="s">
        <v>9</v>
      </c>
      <c r="H76" s="271" t="s">
        <v>149</v>
      </c>
      <c r="I76" s="60"/>
      <c r="J76" s="70"/>
      <c r="K76" s="57"/>
      <c r="L76" s="57"/>
      <c r="M76" s="57"/>
      <c r="N76" s="57"/>
      <c r="O76" s="46"/>
      <c r="P76" s="46"/>
    </row>
    <row r="77" spans="1:16" x14ac:dyDescent="0.25">
      <c r="A77" s="47" t="s">
        <v>16</v>
      </c>
      <c r="B77" s="127">
        <f>C77+H77+I77</f>
        <v>183</v>
      </c>
      <c r="C77" s="130">
        <f>D77+E77+F77+G77</f>
        <v>152</v>
      </c>
      <c r="D77" s="123">
        <v>67</v>
      </c>
      <c r="E77" s="123">
        <v>66</v>
      </c>
      <c r="F77" s="123">
        <v>8</v>
      </c>
      <c r="G77" s="123">
        <v>11</v>
      </c>
      <c r="H77" s="123">
        <v>1</v>
      </c>
      <c r="I77" s="129">
        <v>30</v>
      </c>
      <c r="J77" s="70"/>
      <c r="K77" s="55"/>
      <c r="L77" s="55"/>
      <c r="M77" s="55"/>
      <c r="N77" s="57"/>
      <c r="O77" s="46"/>
      <c r="P77" s="46"/>
    </row>
    <row r="78" spans="1:16" x14ac:dyDescent="0.25">
      <c r="A78" s="47" t="s">
        <v>222</v>
      </c>
      <c r="B78" s="127">
        <f>C78+H78+I78</f>
        <v>143</v>
      </c>
      <c r="C78" s="130">
        <f>D78+E78+F78+G78</f>
        <v>111</v>
      </c>
      <c r="D78" s="123">
        <v>41</v>
      </c>
      <c r="E78" s="123">
        <v>55</v>
      </c>
      <c r="F78" s="123">
        <v>8</v>
      </c>
      <c r="G78" s="123">
        <v>7</v>
      </c>
      <c r="H78" s="123">
        <v>2</v>
      </c>
      <c r="I78" s="129">
        <v>30</v>
      </c>
      <c r="J78" s="70"/>
      <c r="K78" s="55"/>
      <c r="L78" s="55"/>
      <c r="M78" s="55"/>
      <c r="N78" s="57"/>
      <c r="O78" s="46"/>
      <c r="P78" s="46"/>
    </row>
    <row r="79" spans="1:16" x14ac:dyDescent="0.25">
      <c r="A79" s="64" t="s">
        <v>304</v>
      </c>
      <c r="B79" s="127">
        <f t="shared" ref="B79:H79" si="16">SUM(B77:B78)</f>
        <v>326</v>
      </c>
      <c r="C79" s="127">
        <f t="shared" si="16"/>
        <v>263</v>
      </c>
      <c r="D79" s="142">
        <f t="shared" si="16"/>
        <v>108</v>
      </c>
      <c r="E79" s="142">
        <f t="shared" si="16"/>
        <v>121</v>
      </c>
      <c r="F79" s="142">
        <f t="shared" si="16"/>
        <v>16</v>
      </c>
      <c r="G79" s="142">
        <f t="shared" si="16"/>
        <v>18</v>
      </c>
      <c r="H79" s="134">
        <f t="shared" si="16"/>
        <v>3</v>
      </c>
      <c r="I79" s="142">
        <f>SUM(I77:I78)</f>
        <v>60</v>
      </c>
      <c r="J79" s="70"/>
      <c r="K79" s="46"/>
      <c r="L79" s="46"/>
      <c r="M79" s="46"/>
      <c r="N79" s="46"/>
      <c r="O79" s="46"/>
      <c r="P79" s="46"/>
    </row>
    <row r="80" spans="1:16" s="99" customFormat="1" x14ac:dyDescent="0.25">
      <c r="A80" s="78"/>
      <c r="B80" s="171"/>
      <c r="C80" s="171"/>
      <c r="D80" s="261"/>
      <c r="E80" s="261"/>
      <c r="F80" s="261"/>
      <c r="G80" s="261"/>
      <c r="H80" s="172"/>
      <c r="I80" s="261"/>
      <c r="J80" s="83"/>
      <c r="K80" s="54"/>
      <c r="L80" s="54"/>
      <c r="M80" s="54"/>
      <c r="N80" s="54"/>
      <c r="O80" s="54"/>
      <c r="P80" s="54"/>
    </row>
    <row r="81" spans="1:15" ht="60" customHeight="1" x14ac:dyDescent="0.25">
      <c r="A81" s="146" t="s">
        <v>756</v>
      </c>
      <c r="B81" s="48" t="s">
        <v>1</v>
      </c>
      <c r="C81" s="48" t="s">
        <v>368</v>
      </c>
      <c r="D81" s="148" t="s">
        <v>595</v>
      </c>
      <c r="E81" s="48" t="s">
        <v>368</v>
      </c>
      <c r="F81" s="148" t="s">
        <v>541</v>
      </c>
      <c r="G81" s="48" t="s">
        <v>2</v>
      </c>
      <c r="H81" s="70"/>
      <c r="I81" s="46"/>
      <c r="J81" s="54"/>
      <c r="K81" s="265"/>
      <c r="L81" s="54"/>
      <c r="M81" s="54"/>
      <c r="N81" s="54"/>
    </row>
    <row r="82" spans="1:15" x14ac:dyDescent="0.25">
      <c r="A82" s="62" t="s">
        <v>3</v>
      </c>
      <c r="B82" s="60"/>
      <c r="C82" s="271" t="s">
        <v>4</v>
      </c>
      <c r="D82" s="271" t="s">
        <v>6</v>
      </c>
      <c r="E82" s="271" t="s">
        <v>113</v>
      </c>
      <c r="F82" s="271" t="s">
        <v>149</v>
      </c>
      <c r="G82" s="60"/>
      <c r="H82" s="70"/>
      <c r="I82" s="46"/>
      <c r="J82" s="46"/>
      <c r="K82" s="46"/>
      <c r="L82" s="46"/>
      <c r="M82" s="46"/>
      <c r="N82" s="46"/>
    </row>
    <row r="83" spans="1:15" x14ac:dyDescent="0.25">
      <c r="A83" s="47" t="s">
        <v>16</v>
      </c>
      <c r="B83" s="127">
        <f>C83+F83+G83</f>
        <v>183</v>
      </c>
      <c r="C83" s="130">
        <f>D83+E83</f>
        <v>168</v>
      </c>
      <c r="D83" s="123">
        <v>156</v>
      </c>
      <c r="E83" s="123">
        <v>12</v>
      </c>
      <c r="F83" s="123">
        <v>0</v>
      </c>
      <c r="G83" s="129">
        <v>15</v>
      </c>
      <c r="H83" s="70"/>
      <c r="I83" s="46"/>
      <c r="J83" s="46"/>
      <c r="K83" s="46"/>
      <c r="L83" s="46"/>
      <c r="M83" s="46"/>
      <c r="N83" s="46"/>
    </row>
    <row r="84" spans="1:15" x14ac:dyDescent="0.25">
      <c r="A84" s="47" t="s">
        <v>222</v>
      </c>
      <c r="B84" s="127">
        <f>C84+F84+G84</f>
        <v>143</v>
      </c>
      <c r="C84" s="130">
        <f>D84+E84</f>
        <v>131</v>
      </c>
      <c r="D84" s="123">
        <v>130</v>
      </c>
      <c r="E84" s="123">
        <v>1</v>
      </c>
      <c r="F84" s="123">
        <v>0</v>
      </c>
      <c r="G84" s="129">
        <v>12</v>
      </c>
      <c r="H84" s="70"/>
      <c r="I84" s="46"/>
      <c r="J84" s="46"/>
      <c r="K84" s="46"/>
      <c r="L84" s="46"/>
      <c r="M84" s="46"/>
      <c r="N84" s="46"/>
    </row>
    <row r="85" spans="1:15" x14ac:dyDescent="0.25">
      <c r="A85" s="64" t="s">
        <v>304</v>
      </c>
      <c r="B85" s="127">
        <f t="shared" ref="B85:G85" si="17">SUM(B83:B84)</f>
        <v>326</v>
      </c>
      <c r="C85" s="127">
        <f t="shared" si="17"/>
        <v>299</v>
      </c>
      <c r="D85" s="142">
        <f t="shared" si="17"/>
        <v>286</v>
      </c>
      <c r="E85" s="142">
        <f t="shared" si="17"/>
        <v>13</v>
      </c>
      <c r="F85" s="134">
        <f t="shared" si="17"/>
        <v>0</v>
      </c>
      <c r="G85" s="142">
        <f t="shared" si="17"/>
        <v>27</v>
      </c>
      <c r="H85" s="70"/>
      <c r="I85" s="46"/>
      <c r="J85" s="46"/>
      <c r="K85" s="46"/>
      <c r="L85" s="46"/>
      <c r="M85" s="46"/>
      <c r="N85" s="46"/>
    </row>
    <row r="86" spans="1:15" s="99" customFormat="1" x14ac:dyDescent="0.25">
      <c r="A86" s="78"/>
      <c r="B86" s="98"/>
      <c r="C86" s="98"/>
      <c r="D86" s="97"/>
      <c r="E86" s="97"/>
      <c r="F86" s="96"/>
      <c r="G86" s="97"/>
      <c r="H86" s="83"/>
      <c r="I86" s="54"/>
      <c r="J86" s="54"/>
      <c r="K86" s="54"/>
      <c r="L86" s="54"/>
      <c r="M86" s="54"/>
      <c r="N86" s="54"/>
    </row>
    <row r="87" spans="1:15" s="99" customFormat="1" ht="57" customHeight="1" x14ac:dyDescent="0.25">
      <c r="A87" s="296" t="s">
        <v>757</v>
      </c>
      <c r="B87" s="48" t="s">
        <v>1</v>
      </c>
      <c r="C87" s="48" t="s">
        <v>369</v>
      </c>
      <c r="D87" s="48" t="s">
        <v>370</v>
      </c>
      <c r="E87" s="148" t="s">
        <v>596</v>
      </c>
      <c r="F87" s="148" t="s">
        <v>597</v>
      </c>
      <c r="G87" s="148" t="s">
        <v>541</v>
      </c>
      <c r="H87" s="48" t="s">
        <v>2</v>
      </c>
      <c r="I87" s="83"/>
      <c r="J87" s="54"/>
      <c r="K87" s="54"/>
      <c r="L87" s="54"/>
      <c r="M87" s="54"/>
      <c r="N87" s="54"/>
      <c r="O87" s="54"/>
    </row>
    <row r="88" spans="1:15" s="99" customFormat="1" x14ac:dyDescent="0.25">
      <c r="A88" s="62" t="s">
        <v>302</v>
      </c>
      <c r="B88" s="60"/>
      <c r="C88" s="271" t="s">
        <v>4</v>
      </c>
      <c r="D88" s="271" t="s">
        <v>4</v>
      </c>
      <c r="E88" s="271" t="s">
        <v>6</v>
      </c>
      <c r="F88" s="271" t="s">
        <v>6</v>
      </c>
      <c r="G88" s="271" t="s">
        <v>149</v>
      </c>
      <c r="H88" s="60"/>
      <c r="I88" s="83"/>
      <c r="J88" s="54"/>
      <c r="K88" s="54"/>
      <c r="L88" s="54"/>
      <c r="M88" s="54"/>
      <c r="N88" s="54"/>
      <c r="O88" s="54"/>
    </row>
    <row r="89" spans="1:15" s="99" customFormat="1" x14ac:dyDescent="0.25">
      <c r="A89" s="47" t="s">
        <v>16</v>
      </c>
      <c r="B89" s="127">
        <f>C89+D89+G89+H89</f>
        <v>366</v>
      </c>
      <c r="C89" s="130">
        <f>E89</f>
        <v>160</v>
      </c>
      <c r="D89" s="129">
        <f>F89</f>
        <v>164</v>
      </c>
      <c r="E89" s="123">
        <v>160</v>
      </c>
      <c r="F89" s="123">
        <v>164</v>
      </c>
      <c r="G89" s="123">
        <v>2</v>
      </c>
      <c r="H89" s="129">
        <v>40</v>
      </c>
      <c r="I89" s="83"/>
      <c r="J89" s="54"/>
      <c r="K89" s="54"/>
      <c r="L89" s="54"/>
      <c r="M89" s="54"/>
      <c r="N89" s="54"/>
      <c r="O89" s="54"/>
    </row>
    <row r="90" spans="1:15" s="99" customFormat="1" x14ac:dyDescent="0.25">
      <c r="A90" s="47" t="s">
        <v>222</v>
      </c>
      <c r="B90" s="127">
        <f>C90+D90+G90+H90</f>
        <v>286</v>
      </c>
      <c r="C90" s="130">
        <f>E90</f>
        <v>127</v>
      </c>
      <c r="D90" s="129">
        <f>F90</f>
        <v>129</v>
      </c>
      <c r="E90" s="123">
        <v>127</v>
      </c>
      <c r="F90" s="123">
        <v>129</v>
      </c>
      <c r="G90" s="123">
        <v>0</v>
      </c>
      <c r="H90" s="129">
        <v>30</v>
      </c>
      <c r="I90" s="83"/>
      <c r="J90" s="54"/>
      <c r="K90" s="54"/>
      <c r="L90" s="54"/>
      <c r="M90" s="54"/>
      <c r="N90" s="54"/>
      <c r="O90" s="54"/>
    </row>
    <row r="91" spans="1:15" s="99" customFormat="1" x14ac:dyDescent="0.25">
      <c r="A91" s="64" t="s">
        <v>304</v>
      </c>
      <c r="B91" s="127">
        <f t="shared" ref="B91:G91" si="18">SUM(B89:B90)</f>
        <v>652</v>
      </c>
      <c r="C91" s="127">
        <f t="shared" si="18"/>
        <v>287</v>
      </c>
      <c r="D91" s="142">
        <f t="shared" si="18"/>
        <v>293</v>
      </c>
      <c r="E91" s="142">
        <f t="shared" si="18"/>
        <v>287</v>
      </c>
      <c r="F91" s="142">
        <f t="shared" si="18"/>
        <v>293</v>
      </c>
      <c r="G91" s="134">
        <f t="shared" si="18"/>
        <v>2</v>
      </c>
      <c r="H91" s="142">
        <f>SUM(H89:H90)</f>
        <v>70</v>
      </c>
      <c r="I91" s="83"/>
      <c r="J91" s="54"/>
      <c r="K91" s="54"/>
      <c r="L91" s="54"/>
      <c r="M91" s="54"/>
      <c r="N91" s="54"/>
      <c r="O91" s="54"/>
    </row>
    <row r="92" spans="1:15" s="99" customFormat="1" x14ac:dyDescent="0.25">
      <c r="A92" s="78"/>
      <c r="B92" s="98"/>
      <c r="C92" s="98"/>
      <c r="D92" s="97"/>
      <c r="E92" s="97"/>
      <c r="F92" s="96"/>
      <c r="G92" s="97"/>
      <c r="H92" s="83"/>
      <c r="I92" s="54"/>
      <c r="J92" s="54"/>
      <c r="K92" s="54"/>
      <c r="L92" s="54"/>
      <c r="M92" s="54"/>
      <c r="N92" s="54"/>
    </row>
    <row r="93" spans="1:15" x14ac:dyDescent="0.25">
      <c r="A93" s="66"/>
      <c r="B93" s="66"/>
      <c r="C93" s="67"/>
      <c r="D93" s="66"/>
      <c r="E93" s="66"/>
      <c r="F93" s="66"/>
      <c r="G93" s="67"/>
      <c r="H93" s="67"/>
      <c r="I93" s="66"/>
      <c r="J93" s="66"/>
      <c r="K93" s="46"/>
      <c r="L93" s="46"/>
      <c r="M93" s="46"/>
      <c r="N93" s="46"/>
      <c r="O93" s="46"/>
    </row>
    <row r="94" spans="1:15" ht="59.25" customHeight="1" x14ac:dyDescent="0.25">
      <c r="A94" s="296" t="s">
        <v>758</v>
      </c>
      <c r="B94" s="49" t="s">
        <v>1</v>
      </c>
      <c r="C94" s="49" t="s">
        <v>371</v>
      </c>
      <c r="D94" s="49" t="s">
        <v>372</v>
      </c>
      <c r="E94" s="220" t="s">
        <v>598</v>
      </c>
      <c r="F94" s="220" t="s">
        <v>599</v>
      </c>
      <c r="G94" s="49" t="s">
        <v>371</v>
      </c>
      <c r="H94" s="49" t="s">
        <v>372</v>
      </c>
      <c r="I94" s="220" t="s">
        <v>541</v>
      </c>
      <c r="J94" s="49" t="s">
        <v>2</v>
      </c>
      <c r="K94" s="46"/>
      <c r="L94" s="57"/>
      <c r="M94" s="57"/>
      <c r="N94" s="57"/>
      <c r="O94" s="57"/>
    </row>
    <row r="95" spans="1:15" x14ac:dyDescent="0.25">
      <c r="A95" s="62" t="s">
        <v>302</v>
      </c>
      <c r="B95" s="59"/>
      <c r="C95" s="272" t="s">
        <v>4</v>
      </c>
      <c r="D95" s="272" t="s">
        <v>4</v>
      </c>
      <c r="E95" s="272" t="s">
        <v>5</v>
      </c>
      <c r="F95" s="272" t="s">
        <v>6</v>
      </c>
      <c r="G95" s="272" t="s">
        <v>8</v>
      </c>
      <c r="H95" s="272" t="s">
        <v>113</v>
      </c>
      <c r="I95" s="271" t="s">
        <v>149</v>
      </c>
      <c r="J95" s="59"/>
      <c r="K95" s="46"/>
      <c r="L95" s="55"/>
      <c r="M95" s="55"/>
      <c r="N95" s="57"/>
      <c r="O95" s="57"/>
    </row>
    <row r="96" spans="1:15" x14ac:dyDescent="0.25">
      <c r="A96" s="81" t="s">
        <v>16</v>
      </c>
      <c r="B96" s="127">
        <f>C96+D96+I96+J96</f>
        <v>366</v>
      </c>
      <c r="C96" s="130">
        <f>E96+G96</f>
        <v>128</v>
      </c>
      <c r="D96" s="129">
        <f>F96+H96</f>
        <v>146</v>
      </c>
      <c r="E96" s="123">
        <v>101</v>
      </c>
      <c r="F96" s="123">
        <v>138</v>
      </c>
      <c r="G96" s="123">
        <v>27</v>
      </c>
      <c r="H96" s="123">
        <v>8</v>
      </c>
      <c r="I96" s="123">
        <v>0</v>
      </c>
      <c r="J96" s="129">
        <v>92</v>
      </c>
      <c r="K96" s="46"/>
      <c r="L96" s="55"/>
      <c r="M96" s="55"/>
      <c r="N96" s="55"/>
      <c r="O96" s="55"/>
    </row>
    <row r="97" spans="1:16" x14ac:dyDescent="0.25">
      <c r="A97" s="47" t="s">
        <v>222</v>
      </c>
      <c r="B97" s="127">
        <f>C97+D97+I97+J97</f>
        <v>286</v>
      </c>
      <c r="C97" s="130">
        <f>E97+G97</f>
        <v>92</v>
      </c>
      <c r="D97" s="129">
        <f>F97+H97</f>
        <v>114</v>
      </c>
      <c r="E97" s="123">
        <v>73</v>
      </c>
      <c r="F97" s="123">
        <v>111</v>
      </c>
      <c r="G97" s="123">
        <v>19</v>
      </c>
      <c r="H97" s="123">
        <v>3</v>
      </c>
      <c r="I97" s="123">
        <v>1</v>
      </c>
      <c r="J97" s="129">
        <v>79</v>
      </c>
      <c r="K97" s="46"/>
      <c r="L97" s="55"/>
      <c r="M97" s="55"/>
      <c r="N97" s="55"/>
      <c r="O97" s="55"/>
    </row>
    <row r="98" spans="1:16" x14ac:dyDescent="0.25">
      <c r="A98" s="82" t="s">
        <v>304</v>
      </c>
      <c r="B98" s="127">
        <f t="shared" ref="B98:I98" si="19">SUM(B96:B97)</f>
        <v>652</v>
      </c>
      <c r="C98" s="134">
        <f t="shared" si="19"/>
        <v>220</v>
      </c>
      <c r="D98" s="142">
        <f t="shared" si="19"/>
        <v>260</v>
      </c>
      <c r="E98" s="142">
        <f t="shared" si="19"/>
        <v>174</v>
      </c>
      <c r="F98" s="142">
        <f t="shared" si="19"/>
        <v>249</v>
      </c>
      <c r="G98" s="142">
        <f t="shared" si="19"/>
        <v>46</v>
      </c>
      <c r="H98" s="134">
        <f t="shared" si="19"/>
        <v>11</v>
      </c>
      <c r="I98" s="142">
        <f t="shared" si="19"/>
        <v>1</v>
      </c>
      <c r="J98" s="135">
        <f>SUM(J96:J97)</f>
        <v>171</v>
      </c>
      <c r="K98" s="46"/>
      <c r="L98" s="57"/>
      <c r="M98" s="57"/>
      <c r="N98" s="57"/>
      <c r="O98" s="57"/>
    </row>
    <row r="99" spans="1:16" x14ac:dyDescent="0.25">
      <c r="A99" s="78"/>
      <c r="B99" s="77"/>
      <c r="C99" s="78"/>
      <c r="D99" s="76"/>
      <c r="E99" s="76"/>
      <c r="F99" s="76"/>
      <c r="G99" s="78"/>
      <c r="H99" s="78"/>
      <c r="I99" s="79"/>
      <c r="J99" s="46"/>
      <c r="K99" s="46"/>
      <c r="L99" s="57"/>
      <c r="M99" s="57"/>
      <c r="N99" s="57"/>
      <c r="O99" s="57"/>
    </row>
    <row r="100" spans="1:16" ht="57" customHeight="1" x14ac:dyDescent="0.25">
      <c r="A100" s="146" t="s">
        <v>759</v>
      </c>
      <c r="B100" s="48" t="s">
        <v>1</v>
      </c>
      <c r="C100" s="48" t="s">
        <v>373</v>
      </c>
      <c r="D100" s="148" t="s">
        <v>600</v>
      </c>
      <c r="E100" s="148" t="s">
        <v>541</v>
      </c>
      <c r="F100" s="48" t="s">
        <v>2</v>
      </c>
      <c r="G100" s="70"/>
      <c r="H100" s="46"/>
      <c r="I100" s="46"/>
      <c r="J100" s="46"/>
      <c r="K100" s="46"/>
      <c r="L100" s="46"/>
      <c r="M100" s="46"/>
      <c r="N100" s="46"/>
      <c r="O100" s="46"/>
    </row>
    <row r="101" spans="1:16" x14ac:dyDescent="0.25">
      <c r="A101" s="62" t="s">
        <v>3</v>
      </c>
      <c r="B101" s="60"/>
      <c r="C101" s="271" t="s">
        <v>4</v>
      </c>
      <c r="D101" s="271" t="s">
        <v>6</v>
      </c>
      <c r="E101" s="271" t="s">
        <v>149</v>
      </c>
      <c r="F101" s="60"/>
      <c r="G101" s="70"/>
      <c r="H101" s="46"/>
      <c r="I101" s="46"/>
      <c r="J101" s="46"/>
      <c r="K101" s="46"/>
      <c r="L101" s="46"/>
      <c r="M101" s="46"/>
      <c r="N101" s="46"/>
      <c r="O101" s="46"/>
    </row>
    <row r="102" spans="1:16" x14ac:dyDescent="0.25">
      <c r="A102" s="47" t="s">
        <v>18</v>
      </c>
      <c r="B102" s="127">
        <f>C102+E102+F102</f>
        <v>160</v>
      </c>
      <c r="C102" s="130">
        <f>D102</f>
        <v>147</v>
      </c>
      <c r="D102" s="123">
        <v>147</v>
      </c>
      <c r="E102" s="123">
        <v>0</v>
      </c>
      <c r="F102" s="156">
        <v>13</v>
      </c>
      <c r="G102" s="70"/>
      <c r="H102" s="46"/>
      <c r="I102" s="46"/>
      <c r="J102" s="46"/>
      <c r="K102" s="46"/>
      <c r="L102" s="46"/>
      <c r="M102" s="46"/>
      <c r="N102" s="46"/>
      <c r="O102" s="46"/>
    </row>
    <row r="103" spans="1:16" x14ac:dyDescent="0.25">
      <c r="A103" s="64" t="s">
        <v>304</v>
      </c>
      <c r="B103" s="127">
        <f>SUM(B102)</f>
        <v>160</v>
      </c>
      <c r="C103" s="134">
        <f>SUM(C102)</f>
        <v>147</v>
      </c>
      <c r="D103" s="142">
        <f>SUM(D102)</f>
        <v>147</v>
      </c>
      <c r="E103" s="134">
        <f>SUM(E102)</f>
        <v>0</v>
      </c>
      <c r="F103" s="142">
        <f>SUM(F102)</f>
        <v>13</v>
      </c>
      <c r="G103" s="70"/>
      <c r="H103" s="46"/>
      <c r="I103" s="46"/>
      <c r="J103" s="46"/>
      <c r="K103" s="46"/>
      <c r="L103" s="46"/>
      <c r="M103" s="46"/>
      <c r="N103" s="46"/>
      <c r="O103" s="46"/>
    </row>
    <row r="104" spans="1:16" x14ac:dyDescent="0.25">
      <c r="A104" s="78"/>
      <c r="B104" s="77"/>
      <c r="C104" s="78"/>
      <c r="D104" s="76"/>
      <c r="E104" s="76"/>
      <c r="F104" s="76"/>
      <c r="G104" s="78"/>
      <c r="H104" s="76"/>
      <c r="I104" s="83"/>
      <c r="J104" s="83"/>
      <c r="K104" s="83"/>
      <c r="L104" s="83"/>
      <c r="M104" s="46"/>
      <c r="N104" s="46"/>
      <c r="O104" s="46"/>
    </row>
    <row r="105" spans="1:16" x14ac:dyDescent="0.25">
      <c r="A105" s="66"/>
      <c r="B105" s="66"/>
      <c r="C105" s="67"/>
      <c r="D105" s="66"/>
      <c r="E105" s="66"/>
      <c r="F105" s="66"/>
      <c r="G105" s="66"/>
      <c r="H105" s="100"/>
      <c r="I105" s="70"/>
      <c r="J105" s="70"/>
      <c r="K105" s="70"/>
      <c r="L105" s="70"/>
      <c r="M105" s="46"/>
      <c r="N105" s="46"/>
      <c r="O105" s="46"/>
    </row>
    <row r="106" spans="1:16" ht="57" customHeight="1" x14ac:dyDescent="0.25">
      <c r="A106" s="296" t="s">
        <v>760</v>
      </c>
      <c r="B106" s="49" t="s">
        <v>1</v>
      </c>
      <c r="C106" s="49" t="s">
        <v>374</v>
      </c>
      <c r="D106" s="220" t="s">
        <v>868</v>
      </c>
      <c r="E106" s="220" t="s">
        <v>601</v>
      </c>
      <c r="F106" s="220" t="s">
        <v>869</v>
      </c>
      <c r="G106" s="220" t="s">
        <v>541</v>
      </c>
      <c r="H106" s="49" t="s">
        <v>2</v>
      </c>
      <c r="I106" s="70"/>
      <c r="J106" s="70"/>
      <c r="K106" s="70"/>
      <c r="L106" s="70"/>
      <c r="M106" s="70"/>
      <c r="N106" s="46"/>
      <c r="O106" s="46"/>
      <c r="P106" s="46"/>
    </row>
    <row r="107" spans="1:16" x14ac:dyDescent="0.25">
      <c r="A107" s="62" t="s">
        <v>302</v>
      </c>
      <c r="B107" s="60"/>
      <c r="C107" s="271" t="s">
        <v>4</v>
      </c>
      <c r="D107" s="271" t="s">
        <v>4</v>
      </c>
      <c r="E107" s="271" t="s">
        <v>6</v>
      </c>
      <c r="F107" s="271" t="s">
        <v>6</v>
      </c>
      <c r="G107" s="271" t="s">
        <v>149</v>
      </c>
      <c r="H107" s="60"/>
      <c r="I107" s="70"/>
      <c r="J107" s="70"/>
      <c r="K107" s="70"/>
      <c r="L107" s="70"/>
      <c r="M107" s="70"/>
      <c r="N107" s="46"/>
      <c r="O107" s="46"/>
      <c r="P107" s="46"/>
    </row>
    <row r="108" spans="1:16" x14ac:dyDescent="0.25">
      <c r="A108" s="47" t="s">
        <v>308</v>
      </c>
      <c r="B108" s="127">
        <f>C108+D108+G108+H108</f>
        <v>320</v>
      </c>
      <c r="C108" s="157">
        <f>E108</f>
        <v>128</v>
      </c>
      <c r="D108" s="154">
        <f>F108</f>
        <v>134</v>
      </c>
      <c r="E108" s="123">
        <v>128</v>
      </c>
      <c r="F108" s="123">
        <v>134</v>
      </c>
      <c r="G108" s="123">
        <v>1</v>
      </c>
      <c r="H108" s="154">
        <v>57</v>
      </c>
      <c r="I108" s="70"/>
      <c r="J108" s="55"/>
      <c r="K108" s="55"/>
      <c r="L108" s="70"/>
      <c r="M108" s="70"/>
      <c r="N108" s="46"/>
      <c r="O108" s="46"/>
      <c r="P108" s="46"/>
    </row>
    <row r="109" spans="1:16" x14ac:dyDescent="0.25">
      <c r="A109" s="64" t="s">
        <v>304</v>
      </c>
      <c r="B109" s="127">
        <f t="shared" ref="B109:H109" si="20">SUM(B108)</f>
        <v>320</v>
      </c>
      <c r="C109" s="135">
        <f t="shared" si="20"/>
        <v>128</v>
      </c>
      <c r="D109" s="143">
        <f t="shared" si="20"/>
        <v>134</v>
      </c>
      <c r="E109" s="143">
        <f t="shared" si="20"/>
        <v>128</v>
      </c>
      <c r="F109" s="143">
        <f t="shared" si="20"/>
        <v>134</v>
      </c>
      <c r="G109" s="143">
        <f t="shared" si="20"/>
        <v>1</v>
      </c>
      <c r="H109" s="143">
        <f t="shared" si="20"/>
        <v>57</v>
      </c>
      <c r="I109" s="70"/>
      <c r="J109" s="70"/>
      <c r="K109" s="70"/>
      <c r="L109" s="70"/>
      <c r="M109" s="70"/>
      <c r="N109" s="46"/>
      <c r="O109" s="46"/>
      <c r="P109" s="46"/>
    </row>
    <row r="110" spans="1:16" s="99" customFormat="1" x14ac:dyDescent="0.25">
      <c r="A110" s="78"/>
      <c r="B110" s="171"/>
      <c r="C110" s="173"/>
      <c r="D110" s="256"/>
      <c r="E110" s="256"/>
      <c r="F110" s="256"/>
      <c r="G110" s="256"/>
      <c r="H110" s="256"/>
      <c r="I110" s="83"/>
      <c r="J110" s="83"/>
      <c r="K110" s="83"/>
      <c r="L110" s="83"/>
      <c r="M110" s="83"/>
      <c r="N110" s="54"/>
      <c r="O110" s="54"/>
      <c r="P110" s="54"/>
    </row>
    <row r="111" spans="1:16" x14ac:dyDescent="0.25">
      <c r="A111" s="66"/>
      <c r="B111" s="66"/>
      <c r="C111" s="67"/>
      <c r="D111" s="65"/>
      <c r="E111" s="65"/>
      <c r="F111" s="67"/>
      <c r="G111" s="66"/>
      <c r="H111" s="102"/>
      <c r="I111" s="67"/>
      <c r="J111" s="94"/>
      <c r="K111" s="68"/>
      <c r="L111" s="68"/>
      <c r="M111" s="54"/>
      <c r="N111" s="46"/>
      <c r="O111" s="46"/>
    </row>
    <row r="112" spans="1:16" ht="57" customHeight="1" x14ac:dyDescent="0.25">
      <c r="A112" s="296" t="s">
        <v>761</v>
      </c>
      <c r="B112" s="49" t="s">
        <v>1</v>
      </c>
      <c r="C112" s="49" t="s">
        <v>375</v>
      </c>
      <c r="D112" s="220" t="s">
        <v>602</v>
      </c>
      <c r="E112" s="49" t="s">
        <v>375</v>
      </c>
      <c r="F112" s="49" t="s">
        <v>375</v>
      </c>
      <c r="G112" s="49" t="s">
        <v>375</v>
      </c>
      <c r="H112" s="220" t="s">
        <v>541</v>
      </c>
      <c r="I112" s="49" t="s">
        <v>2</v>
      </c>
      <c r="J112" s="54"/>
      <c r="K112" s="54"/>
      <c r="L112" s="54"/>
      <c r="M112" s="99"/>
    </row>
    <row r="113" spans="1:13" x14ac:dyDescent="0.25">
      <c r="A113" s="62" t="s">
        <v>3</v>
      </c>
      <c r="B113" s="60"/>
      <c r="C113" s="271" t="s">
        <v>4</v>
      </c>
      <c r="D113" s="271" t="s">
        <v>5</v>
      </c>
      <c r="E113" s="271" t="s">
        <v>8</v>
      </c>
      <c r="F113" s="271" t="s">
        <v>9</v>
      </c>
      <c r="G113" s="271" t="s">
        <v>251</v>
      </c>
      <c r="H113" s="271" t="s">
        <v>149</v>
      </c>
      <c r="I113" s="60"/>
      <c r="J113" s="54"/>
      <c r="K113" s="58"/>
      <c r="L113" s="58"/>
      <c r="M113" s="99"/>
    </row>
    <row r="114" spans="1:13" x14ac:dyDescent="0.25">
      <c r="A114" s="47" t="s">
        <v>19</v>
      </c>
      <c r="B114" s="127">
        <f>C114+H114+I114</f>
        <v>312</v>
      </c>
      <c r="C114" s="130">
        <f>D114+E114+F114+G114</f>
        <v>242</v>
      </c>
      <c r="D114" s="123">
        <v>186</v>
      </c>
      <c r="E114" s="123">
        <v>12</v>
      </c>
      <c r="F114" s="123">
        <v>36</v>
      </c>
      <c r="G114" s="123">
        <v>8</v>
      </c>
      <c r="H114" s="195">
        <v>0</v>
      </c>
      <c r="I114" s="129">
        <v>70</v>
      </c>
      <c r="J114" s="46"/>
      <c r="K114" s="55"/>
      <c r="L114" s="55"/>
    </row>
    <row r="115" spans="1:13" x14ac:dyDescent="0.25">
      <c r="A115" s="47" t="s">
        <v>20</v>
      </c>
      <c r="B115" s="127">
        <f>C115+H115+I115</f>
        <v>212</v>
      </c>
      <c r="C115" s="130">
        <f>D115+E115+F115+G115</f>
        <v>155</v>
      </c>
      <c r="D115" s="123">
        <v>115</v>
      </c>
      <c r="E115" s="123">
        <v>13</v>
      </c>
      <c r="F115" s="123">
        <v>24</v>
      </c>
      <c r="G115" s="123">
        <v>3</v>
      </c>
      <c r="H115" s="195">
        <v>0</v>
      </c>
      <c r="I115" s="129">
        <v>57</v>
      </c>
      <c r="J115" s="46"/>
      <c r="K115" s="55"/>
      <c r="L115" s="55"/>
    </row>
    <row r="116" spans="1:13" x14ac:dyDescent="0.25">
      <c r="A116" s="47" t="s">
        <v>21</v>
      </c>
      <c r="B116" s="127">
        <f>C116+H116+I116</f>
        <v>209</v>
      </c>
      <c r="C116" s="130">
        <f>D116+E116+F116+G116</f>
        <v>153</v>
      </c>
      <c r="D116" s="123">
        <v>117</v>
      </c>
      <c r="E116" s="123">
        <v>8</v>
      </c>
      <c r="F116" s="123">
        <v>23</v>
      </c>
      <c r="G116" s="123">
        <v>5</v>
      </c>
      <c r="H116" s="195">
        <v>0</v>
      </c>
      <c r="I116" s="129">
        <v>56</v>
      </c>
      <c r="J116" s="46"/>
      <c r="K116" s="55"/>
      <c r="L116" s="55"/>
    </row>
    <row r="117" spans="1:13" x14ac:dyDescent="0.25">
      <c r="A117" s="47" t="s">
        <v>156</v>
      </c>
      <c r="B117" s="127">
        <f>C117+H117+I117</f>
        <v>60</v>
      </c>
      <c r="C117" s="130">
        <f>D117+E117+F117+G117</f>
        <v>46</v>
      </c>
      <c r="D117" s="123">
        <v>32</v>
      </c>
      <c r="E117" s="123">
        <v>4</v>
      </c>
      <c r="F117" s="123">
        <v>10</v>
      </c>
      <c r="G117" s="123">
        <v>0</v>
      </c>
      <c r="H117" s="195">
        <v>0</v>
      </c>
      <c r="I117" s="129">
        <v>14</v>
      </c>
      <c r="J117" s="46"/>
      <c r="K117" s="55"/>
      <c r="L117" s="55"/>
    </row>
    <row r="118" spans="1:13" x14ac:dyDescent="0.25">
      <c r="A118" s="64" t="s">
        <v>304</v>
      </c>
      <c r="B118" s="127">
        <f t="shared" ref="B118:G118" si="21">SUM(B114:B117)</f>
        <v>793</v>
      </c>
      <c r="C118" s="134">
        <f t="shared" si="21"/>
        <v>596</v>
      </c>
      <c r="D118" s="142">
        <f t="shared" si="21"/>
        <v>450</v>
      </c>
      <c r="E118" s="142">
        <f t="shared" si="21"/>
        <v>37</v>
      </c>
      <c r="F118" s="142">
        <f t="shared" si="21"/>
        <v>93</v>
      </c>
      <c r="G118" s="158">
        <f t="shared" si="21"/>
        <v>16</v>
      </c>
      <c r="H118" s="134">
        <f>SUM(H114:H117)</f>
        <v>0</v>
      </c>
      <c r="I118" s="135">
        <f>SUM(I114:I117)</f>
        <v>197</v>
      </c>
      <c r="J118" s="46"/>
      <c r="K118" s="57"/>
      <c r="L118" s="57"/>
    </row>
    <row r="119" spans="1:13" s="99" customFormat="1" x14ac:dyDescent="0.25">
      <c r="A119" s="78"/>
      <c r="B119" s="171"/>
      <c r="C119" s="172"/>
      <c r="D119" s="261"/>
      <c r="E119" s="261"/>
      <c r="F119" s="261"/>
      <c r="G119" s="270"/>
      <c r="H119" s="172"/>
      <c r="I119" s="173"/>
      <c r="J119" s="54"/>
      <c r="K119" s="58"/>
      <c r="L119" s="58"/>
    </row>
    <row r="120" spans="1:13" s="99" customFormat="1" x14ac:dyDescent="0.25">
      <c r="A120" s="66"/>
      <c r="B120" s="66"/>
      <c r="C120" s="67"/>
      <c r="D120" s="65"/>
      <c r="E120" s="65"/>
      <c r="F120" s="67"/>
      <c r="G120" s="67"/>
      <c r="H120" s="66"/>
      <c r="I120" s="102"/>
      <c r="J120" s="67"/>
      <c r="K120" s="54"/>
      <c r="L120" s="58"/>
      <c r="M120" s="58"/>
    </row>
    <row r="121" spans="1:13" s="99" customFormat="1" ht="57" customHeight="1" x14ac:dyDescent="0.25">
      <c r="A121" s="296" t="s">
        <v>762</v>
      </c>
      <c r="B121" s="49" t="s">
        <v>1</v>
      </c>
      <c r="C121" s="49" t="s">
        <v>376</v>
      </c>
      <c r="D121" s="49" t="s">
        <v>376</v>
      </c>
      <c r="E121" s="220" t="s">
        <v>603</v>
      </c>
      <c r="F121" s="49" t="s">
        <v>376</v>
      </c>
      <c r="G121" s="49" t="s">
        <v>376</v>
      </c>
      <c r="H121" s="49" t="s">
        <v>376</v>
      </c>
      <c r="I121" s="220" t="s">
        <v>541</v>
      </c>
      <c r="J121" s="49" t="s">
        <v>2</v>
      </c>
      <c r="K121" s="54"/>
      <c r="L121" s="58"/>
      <c r="M121" s="58"/>
    </row>
    <row r="122" spans="1:13" s="99" customFormat="1" x14ac:dyDescent="0.25">
      <c r="A122" s="62" t="s">
        <v>3</v>
      </c>
      <c r="B122" s="60"/>
      <c r="C122" s="271" t="s">
        <v>4</v>
      </c>
      <c r="D122" s="271" t="s">
        <v>5</v>
      </c>
      <c r="E122" s="271" t="s">
        <v>6</v>
      </c>
      <c r="F122" s="271" t="s">
        <v>7</v>
      </c>
      <c r="G122" s="271" t="s">
        <v>9</v>
      </c>
      <c r="H122" s="271" t="s">
        <v>113</v>
      </c>
      <c r="I122" s="271" t="s">
        <v>149</v>
      </c>
      <c r="J122" s="60"/>
      <c r="K122" s="54"/>
      <c r="L122" s="58"/>
      <c r="M122" s="58"/>
    </row>
    <row r="123" spans="1:13" s="99" customFormat="1" x14ac:dyDescent="0.25">
      <c r="A123" s="47" t="s">
        <v>19</v>
      </c>
      <c r="B123" s="127">
        <f>C123+I123+J123</f>
        <v>312</v>
      </c>
      <c r="C123" s="130">
        <f>D123+E123+F123+G123+H123</f>
        <v>284</v>
      </c>
      <c r="D123" s="123">
        <v>118</v>
      </c>
      <c r="E123" s="123">
        <v>123</v>
      </c>
      <c r="F123" s="123">
        <v>25</v>
      </c>
      <c r="G123" s="123">
        <v>15</v>
      </c>
      <c r="H123" s="123">
        <v>3</v>
      </c>
      <c r="I123" s="123">
        <v>1</v>
      </c>
      <c r="J123" s="129">
        <v>27</v>
      </c>
      <c r="K123" s="54"/>
      <c r="L123" s="58"/>
      <c r="M123" s="58"/>
    </row>
    <row r="124" spans="1:13" s="99" customFormat="1" x14ac:dyDescent="0.25">
      <c r="A124" s="47" t="s">
        <v>20</v>
      </c>
      <c r="B124" s="127">
        <f>C124+I124+J124</f>
        <v>212</v>
      </c>
      <c r="C124" s="130">
        <f>D124+E124+F124+G124+H124</f>
        <v>190</v>
      </c>
      <c r="D124" s="123">
        <v>76</v>
      </c>
      <c r="E124" s="123">
        <v>91</v>
      </c>
      <c r="F124" s="123">
        <v>14</v>
      </c>
      <c r="G124" s="123">
        <v>9</v>
      </c>
      <c r="H124" s="123">
        <v>0</v>
      </c>
      <c r="I124" s="123">
        <v>2</v>
      </c>
      <c r="J124" s="129">
        <v>20</v>
      </c>
      <c r="K124" s="54"/>
      <c r="L124" s="58"/>
      <c r="M124" s="58"/>
    </row>
    <row r="125" spans="1:13" s="99" customFormat="1" x14ac:dyDescent="0.25">
      <c r="A125" s="47" t="s">
        <v>21</v>
      </c>
      <c r="B125" s="127">
        <f>C125+I125+J125</f>
        <v>209</v>
      </c>
      <c r="C125" s="130">
        <f>D125+E125+F125+G125+H125</f>
        <v>189</v>
      </c>
      <c r="D125" s="123">
        <v>82</v>
      </c>
      <c r="E125" s="123">
        <v>80</v>
      </c>
      <c r="F125" s="123">
        <v>16</v>
      </c>
      <c r="G125" s="123">
        <v>10</v>
      </c>
      <c r="H125" s="123">
        <v>1</v>
      </c>
      <c r="I125" s="123">
        <v>1</v>
      </c>
      <c r="J125" s="129">
        <v>19</v>
      </c>
      <c r="K125" s="54"/>
      <c r="L125" s="58"/>
      <c r="M125" s="58"/>
    </row>
    <row r="126" spans="1:13" s="99" customFormat="1" x14ac:dyDescent="0.25">
      <c r="A126" s="47" t="s">
        <v>156</v>
      </c>
      <c r="B126" s="127">
        <f>C126+I126+J126</f>
        <v>60</v>
      </c>
      <c r="C126" s="130">
        <f>D126+E126+F126+G126+H126</f>
        <v>56</v>
      </c>
      <c r="D126" s="123">
        <v>15</v>
      </c>
      <c r="E126" s="123">
        <v>28</v>
      </c>
      <c r="F126" s="123">
        <v>6</v>
      </c>
      <c r="G126" s="123">
        <v>6</v>
      </c>
      <c r="H126" s="123">
        <v>1</v>
      </c>
      <c r="I126" s="123">
        <v>0</v>
      </c>
      <c r="J126" s="129">
        <v>4</v>
      </c>
      <c r="K126" s="54"/>
      <c r="L126" s="58"/>
      <c r="M126" s="58"/>
    </row>
    <row r="127" spans="1:13" s="99" customFormat="1" x14ac:dyDescent="0.25">
      <c r="A127" s="64" t="s">
        <v>304</v>
      </c>
      <c r="B127" s="127">
        <f t="shared" ref="B127:I127" si="22">SUM(B123:B126)</f>
        <v>793</v>
      </c>
      <c r="C127" s="134">
        <f t="shared" si="22"/>
        <v>719</v>
      </c>
      <c r="D127" s="142">
        <f t="shared" si="22"/>
        <v>291</v>
      </c>
      <c r="E127" s="142">
        <f t="shared" si="22"/>
        <v>322</v>
      </c>
      <c r="F127" s="142">
        <f t="shared" si="22"/>
        <v>61</v>
      </c>
      <c r="G127" s="142">
        <f t="shared" si="22"/>
        <v>40</v>
      </c>
      <c r="H127" s="158">
        <f t="shared" si="22"/>
        <v>5</v>
      </c>
      <c r="I127" s="134">
        <f t="shared" si="22"/>
        <v>4</v>
      </c>
      <c r="J127" s="135">
        <f>SUM(J123:J126)</f>
        <v>70</v>
      </c>
      <c r="K127" s="54"/>
      <c r="L127" s="58"/>
      <c r="M127" s="58"/>
    </row>
    <row r="128" spans="1:13" s="99" customFormat="1" x14ac:dyDescent="0.25">
      <c r="A128" s="78"/>
      <c r="B128" s="98"/>
      <c r="C128" s="96"/>
      <c r="D128" s="97"/>
      <c r="E128" s="97"/>
      <c r="F128" s="97"/>
      <c r="G128" s="97"/>
      <c r="H128" s="103"/>
      <c r="I128" s="96"/>
      <c r="J128" s="56"/>
      <c r="K128" s="54"/>
      <c r="L128" s="58"/>
      <c r="M128" s="58"/>
    </row>
    <row r="129" spans="1:21" s="99" customFormat="1" x14ac:dyDescent="0.25">
      <c r="A129" s="66"/>
      <c r="B129" s="66"/>
      <c r="C129" s="67"/>
      <c r="D129" s="65"/>
      <c r="E129" s="65"/>
      <c r="F129" s="67"/>
      <c r="G129" s="67"/>
      <c r="H129" s="68"/>
      <c r="I129" s="68"/>
      <c r="J129" s="69"/>
      <c r="K129" s="58"/>
      <c r="L129" s="58"/>
      <c r="M129" s="58"/>
    </row>
    <row r="130" spans="1:21" s="99" customFormat="1" ht="61.5" customHeight="1" x14ac:dyDescent="0.25">
      <c r="A130" s="296" t="s">
        <v>763</v>
      </c>
      <c r="B130" s="49" t="s">
        <v>1</v>
      </c>
      <c r="C130" s="49" t="s">
        <v>377</v>
      </c>
      <c r="D130" s="220" t="s">
        <v>604</v>
      </c>
      <c r="E130" s="49" t="s">
        <v>377</v>
      </c>
      <c r="F130" s="220" t="s">
        <v>541</v>
      </c>
      <c r="G130" s="49" t="s">
        <v>2</v>
      </c>
      <c r="H130" s="58"/>
      <c r="I130" s="58"/>
      <c r="J130" s="58"/>
      <c r="K130" s="104"/>
    </row>
    <row r="131" spans="1:21" s="99" customFormat="1" x14ac:dyDescent="0.25">
      <c r="A131" s="62" t="s">
        <v>3</v>
      </c>
      <c r="B131" s="60"/>
      <c r="C131" s="271" t="s">
        <v>4</v>
      </c>
      <c r="D131" s="271" t="s">
        <v>5</v>
      </c>
      <c r="E131" s="271" t="s">
        <v>9</v>
      </c>
      <c r="F131" s="271" t="s">
        <v>149</v>
      </c>
      <c r="G131" s="60"/>
      <c r="H131" s="58"/>
      <c r="I131" s="58"/>
      <c r="J131" s="58"/>
      <c r="K131" s="104"/>
    </row>
    <row r="132" spans="1:21" s="99" customFormat="1" x14ac:dyDescent="0.25">
      <c r="A132" s="47" t="s">
        <v>19</v>
      </c>
      <c r="B132" s="127">
        <f>C132+F132+G132</f>
        <v>312</v>
      </c>
      <c r="C132" s="130">
        <f>D132+E132</f>
        <v>238</v>
      </c>
      <c r="D132" s="123">
        <v>182</v>
      </c>
      <c r="E132" s="123">
        <v>56</v>
      </c>
      <c r="F132" s="123">
        <v>3</v>
      </c>
      <c r="G132" s="129">
        <v>71</v>
      </c>
      <c r="H132" s="58"/>
      <c r="I132" s="58"/>
      <c r="J132" s="58"/>
      <c r="K132" s="104"/>
    </row>
    <row r="133" spans="1:21" s="99" customFormat="1" x14ac:dyDescent="0.25">
      <c r="A133" s="47" t="s">
        <v>20</v>
      </c>
      <c r="B133" s="127">
        <f>C133+F133+G133</f>
        <v>212</v>
      </c>
      <c r="C133" s="130">
        <f>D133+E133</f>
        <v>151</v>
      </c>
      <c r="D133" s="123">
        <v>111</v>
      </c>
      <c r="E133" s="123">
        <v>40</v>
      </c>
      <c r="F133" s="123">
        <v>2</v>
      </c>
      <c r="G133" s="129">
        <v>59</v>
      </c>
      <c r="H133" s="54"/>
      <c r="I133" s="58"/>
      <c r="J133" s="58"/>
    </row>
    <row r="134" spans="1:21" s="99" customFormat="1" x14ac:dyDescent="0.25">
      <c r="A134" s="47" t="s">
        <v>21</v>
      </c>
      <c r="B134" s="127">
        <f>C134+F134+G134</f>
        <v>209</v>
      </c>
      <c r="C134" s="130">
        <f>D134+E134</f>
        <v>158</v>
      </c>
      <c r="D134" s="123">
        <v>125</v>
      </c>
      <c r="E134" s="123">
        <v>33</v>
      </c>
      <c r="F134" s="123">
        <v>2</v>
      </c>
      <c r="G134" s="129">
        <v>49</v>
      </c>
      <c r="H134" s="54"/>
      <c r="I134" s="58"/>
      <c r="J134" s="58"/>
    </row>
    <row r="135" spans="1:21" s="99" customFormat="1" x14ac:dyDescent="0.25">
      <c r="A135" s="47" t="s">
        <v>156</v>
      </c>
      <c r="B135" s="127">
        <f>C135+F135+G135</f>
        <v>60</v>
      </c>
      <c r="C135" s="130">
        <f>D135+E135</f>
        <v>43</v>
      </c>
      <c r="D135" s="123">
        <v>31</v>
      </c>
      <c r="E135" s="123">
        <v>12</v>
      </c>
      <c r="F135" s="123">
        <v>0</v>
      </c>
      <c r="G135" s="129">
        <v>17</v>
      </c>
      <c r="H135" s="54"/>
      <c r="I135" s="58"/>
      <c r="J135" s="58"/>
    </row>
    <row r="136" spans="1:21" s="99" customFormat="1" x14ac:dyDescent="0.25">
      <c r="A136" s="64" t="s">
        <v>304</v>
      </c>
      <c r="B136" s="127">
        <f t="shared" ref="B136:G136" si="23">SUM(B132:B135)</f>
        <v>793</v>
      </c>
      <c r="C136" s="134">
        <f t="shared" si="23"/>
        <v>590</v>
      </c>
      <c r="D136" s="142">
        <f t="shared" si="23"/>
        <v>449</v>
      </c>
      <c r="E136" s="142">
        <f t="shared" si="23"/>
        <v>141</v>
      </c>
      <c r="F136" s="134">
        <f t="shared" si="23"/>
        <v>7</v>
      </c>
      <c r="G136" s="135">
        <f t="shared" si="23"/>
        <v>196</v>
      </c>
      <c r="H136" s="54"/>
      <c r="I136" s="58"/>
      <c r="J136" s="58"/>
    </row>
    <row r="137" spans="1:21" s="99" customFormat="1" x14ac:dyDescent="0.25">
      <c r="A137" s="78"/>
      <c r="B137" s="98"/>
      <c r="C137" s="96"/>
      <c r="D137" s="97"/>
      <c r="E137" s="97"/>
      <c r="F137" s="97"/>
      <c r="G137" s="97"/>
      <c r="H137" s="103"/>
      <c r="I137" s="96"/>
      <c r="J137" s="56"/>
      <c r="K137" s="54"/>
      <c r="L137" s="58"/>
      <c r="M137" s="58"/>
    </row>
    <row r="138" spans="1:21" x14ac:dyDescent="0.25">
      <c r="A138" s="66"/>
      <c r="B138" s="66"/>
      <c r="C138" s="67"/>
      <c r="D138" s="65"/>
      <c r="E138" s="65"/>
      <c r="F138" s="67"/>
      <c r="G138" s="67"/>
      <c r="H138" s="66"/>
      <c r="I138" s="67"/>
      <c r="J138" s="65"/>
      <c r="K138" s="66"/>
      <c r="L138" s="66"/>
      <c r="M138" s="66"/>
      <c r="N138" s="66"/>
      <c r="O138" s="67"/>
      <c r="P138" s="66"/>
      <c r="Q138" s="66"/>
      <c r="R138" s="66"/>
    </row>
    <row r="139" spans="1:21" ht="60.75" customHeight="1" x14ac:dyDescent="0.25">
      <c r="A139" s="296" t="s">
        <v>764</v>
      </c>
      <c r="B139" s="49" t="s">
        <v>1</v>
      </c>
      <c r="C139" s="49" t="s">
        <v>378</v>
      </c>
      <c r="D139" s="49" t="s">
        <v>379</v>
      </c>
      <c r="E139" s="49" t="s">
        <v>380</v>
      </c>
      <c r="F139" s="49" t="s">
        <v>381</v>
      </c>
      <c r="G139" s="49" t="s">
        <v>378</v>
      </c>
      <c r="H139" s="220" t="s">
        <v>606</v>
      </c>
      <c r="I139" s="49" t="s">
        <v>380</v>
      </c>
      <c r="J139" s="220" t="s">
        <v>605</v>
      </c>
      <c r="K139" s="49" t="s">
        <v>380</v>
      </c>
      <c r="L139" s="49" t="s">
        <v>379</v>
      </c>
      <c r="M139" s="49" t="s">
        <v>378</v>
      </c>
      <c r="N139" s="49" t="s">
        <v>379</v>
      </c>
      <c r="O139" s="49" t="s">
        <v>378</v>
      </c>
      <c r="P139" s="49" t="s">
        <v>379</v>
      </c>
      <c r="Q139" s="220" t="s">
        <v>541</v>
      </c>
      <c r="R139" s="49" t="s">
        <v>2</v>
      </c>
      <c r="S139" s="46"/>
      <c r="T139" s="57"/>
      <c r="U139" s="57"/>
    </row>
    <row r="140" spans="1:21" x14ac:dyDescent="0.25">
      <c r="A140" s="62" t="s">
        <v>302</v>
      </c>
      <c r="B140" s="60"/>
      <c r="C140" s="271" t="s">
        <v>4</v>
      </c>
      <c r="D140" s="271" t="s">
        <v>4</v>
      </c>
      <c r="E140" s="271" t="s">
        <v>4</v>
      </c>
      <c r="F140" s="271" t="s">
        <v>4</v>
      </c>
      <c r="G140" s="271" t="s">
        <v>5</v>
      </c>
      <c r="H140" s="271" t="s">
        <v>5</v>
      </c>
      <c r="I140" s="271" t="s">
        <v>6</v>
      </c>
      <c r="J140" s="271" t="s">
        <v>6</v>
      </c>
      <c r="K140" s="271" t="s">
        <v>7</v>
      </c>
      <c r="L140" s="271" t="s">
        <v>7</v>
      </c>
      <c r="M140" s="271" t="s">
        <v>8</v>
      </c>
      <c r="N140" s="271" t="s">
        <v>8</v>
      </c>
      <c r="O140" s="271" t="s">
        <v>9</v>
      </c>
      <c r="P140" s="271" t="s">
        <v>9</v>
      </c>
      <c r="Q140" s="271" t="s">
        <v>149</v>
      </c>
      <c r="R140" s="60"/>
      <c r="S140" s="46"/>
      <c r="T140" s="55"/>
      <c r="U140" s="55"/>
    </row>
    <row r="141" spans="1:21" x14ac:dyDescent="0.25">
      <c r="A141" s="47" t="s">
        <v>19</v>
      </c>
      <c r="B141" s="127">
        <f>C141+D141+E141+F141+Q141+R141</f>
        <v>624</v>
      </c>
      <c r="C141" s="130">
        <f>G141+M141+O141</f>
        <v>89</v>
      </c>
      <c r="D141" s="129">
        <f>H141+L141+N141+P141</f>
        <v>140</v>
      </c>
      <c r="E141" s="129">
        <f>I141+K141</f>
        <v>128</v>
      </c>
      <c r="F141" s="129">
        <f>J141</f>
        <v>218</v>
      </c>
      <c r="G141" s="123">
        <v>79</v>
      </c>
      <c r="H141" s="123">
        <v>100</v>
      </c>
      <c r="I141" s="123">
        <v>110</v>
      </c>
      <c r="J141" s="140">
        <v>218</v>
      </c>
      <c r="K141" s="140">
        <v>18</v>
      </c>
      <c r="L141" s="123">
        <v>22</v>
      </c>
      <c r="M141" s="123">
        <v>4</v>
      </c>
      <c r="N141" s="123">
        <v>7</v>
      </c>
      <c r="O141" s="123">
        <v>6</v>
      </c>
      <c r="P141" s="123">
        <v>11</v>
      </c>
      <c r="Q141" s="210">
        <v>0</v>
      </c>
      <c r="R141" s="129">
        <v>49</v>
      </c>
      <c r="S141" s="46"/>
      <c r="T141" s="55"/>
      <c r="U141" s="55"/>
    </row>
    <row r="142" spans="1:21" x14ac:dyDescent="0.25">
      <c r="A142" s="47" t="s">
        <v>20</v>
      </c>
      <c r="B142" s="127">
        <f>C142+D142+E142+F142+Q142+R142</f>
        <v>424</v>
      </c>
      <c r="C142" s="130">
        <f>G142+M142+O142</f>
        <v>68</v>
      </c>
      <c r="D142" s="129">
        <f>H142+L142+N142+P142</f>
        <v>106</v>
      </c>
      <c r="E142" s="129">
        <f>I142+K142</f>
        <v>78</v>
      </c>
      <c r="F142" s="129">
        <f>J142</f>
        <v>134</v>
      </c>
      <c r="G142" s="123">
        <v>55</v>
      </c>
      <c r="H142" s="123">
        <v>67</v>
      </c>
      <c r="I142" s="123">
        <v>69</v>
      </c>
      <c r="J142" s="140">
        <v>134</v>
      </c>
      <c r="K142" s="140">
        <v>9</v>
      </c>
      <c r="L142" s="123">
        <v>22</v>
      </c>
      <c r="M142" s="123">
        <v>4</v>
      </c>
      <c r="N142" s="123">
        <v>5</v>
      </c>
      <c r="O142" s="123">
        <v>9</v>
      </c>
      <c r="P142" s="123">
        <v>12</v>
      </c>
      <c r="Q142" s="210">
        <v>0</v>
      </c>
      <c r="R142" s="129">
        <v>38</v>
      </c>
      <c r="S142" s="46"/>
      <c r="T142" s="55"/>
      <c r="U142" s="55"/>
    </row>
    <row r="143" spans="1:21" x14ac:dyDescent="0.25">
      <c r="A143" s="47" t="s">
        <v>21</v>
      </c>
      <c r="B143" s="127">
        <f>C143+D143+E143+F143+Q143+R143</f>
        <v>418</v>
      </c>
      <c r="C143" s="130">
        <f>G143+M143+O143</f>
        <v>96</v>
      </c>
      <c r="D143" s="129">
        <f>H143+L143+N143+P143</f>
        <v>92</v>
      </c>
      <c r="E143" s="129">
        <f>I143+K143</f>
        <v>77</v>
      </c>
      <c r="F143" s="129">
        <f>J143</f>
        <v>118</v>
      </c>
      <c r="G143" s="123">
        <v>76</v>
      </c>
      <c r="H143" s="123">
        <v>71</v>
      </c>
      <c r="I143" s="123">
        <v>59</v>
      </c>
      <c r="J143" s="140">
        <v>118</v>
      </c>
      <c r="K143" s="140">
        <v>18</v>
      </c>
      <c r="L143" s="123">
        <v>17</v>
      </c>
      <c r="M143" s="123">
        <v>6</v>
      </c>
      <c r="N143" s="123">
        <v>1</v>
      </c>
      <c r="O143" s="123">
        <v>14</v>
      </c>
      <c r="P143" s="123">
        <v>3</v>
      </c>
      <c r="Q143" s="210">
        <v>1</v>
      </c>
      <c r="R143" s="129">
        <v>34</v>
      </c>
      <c r="S143" s="46"/>
      <c r="T143" s="55"/>
      <c r="U143" s="55"/>
    </row>
    <row r="144" spans="1:21" x14ac:dyDescent="0.25">
      <c r="A144" s="47" t="s">
        <v>156</v>
      </c>
      <c r="B144" s="127">
        <f>C144+D144+E144+F144+Q144+R144</f>
        <v>120</v>
      </c>
      <c r="C144" s="130">
        <f>G144+M144+O144</f>
        <v>22</v>
      </c>
      <c r="D144" s="129">
        <f>H144+L144+N144+P144</f>
        <v>30</v>
      </c>
      <c r="E144" s="129">
        <f>I144+K144</f>
        <v>23</v>
      </c>
      <c r="F144" s="129">
        <f>J144</f>
        <v>37</v>
      </c>
      <c r="G144" s="123">
        <v>18</v>
      </c>
      <c r="H144" s="123">
        <v>15</v>
      </c>
      <c r="I144" s="123">
        <v>18</v>
      </c>
      <c r="J144" s="140">
        <v>37</v>
      </c>
      <c r="K144" s="140">
        <v>5</v>
      </c>
      <c r="L144" s="123">
        <v>8</v>
      </c>
      <c r="M144" s="123">
        <v>3</v>
      </c>
      <c r="N144" s="123">
        <v>3</v>
      </c>
      <c r="O144" s="123">
        <v>1</v>
      </c>
      <c r="P144" s="123">
        <v>4</v>
      </c>
      <c r="Q144" s="210">
        <v>0</v>
      </c>
      <c r="R144" s="129">
        <v>8</v>
      </c>
      <c r="S144" s="46"/>
      <c r="T144" s="57"/>
      <c r="U144" s="57"/>
    </row>
    <row r="145" spans="1:23" x14ac:dyDescent="0.25">
      <c r="A145" s="64" t="s">
        <v>304</v>
      </c>
      <c r="B145" s="127">
        <f t="shared" ref="B145:P145" si="24">SUM(B141:B144)</f>
        <v>1586</v>
      </c>
      <c r="C145" s="160">
        <f t="shared" si="24"/>
        <v>275</v>
      </c>
      <c r="D145" s="142">
        <f t="shared" si="24"/>
        <v>368</v>
      </c>
      <c r="E145" s="142">
        <f t="shared" si="24"/>
        <v>306</v>
      </c>
      <c r="F145" s="142">
        <f t="shared" si="24"/>
        <v>507</v>
      </c>
      <c r="G145" s="142">
        <f t="shared" si="24"/>
        <v>228</v>
      </c>
      <c r="H145" s="142">
        <f t="shared" si="24"/>
        <v>253</v>
      </c>
      <c r="I145" s="142">
        <f t="shared" si="24"/>
        <v>256</v>
      </c>
      <c r="J145" s="142">
        <f t="shared" si="24"/>
        <v>507</v>
      </c>
      <c r="K145" s="142">
        <f t="shared" si="24"/>
        <v>50</v>
      </c>
      <c r="L145" s="142">
        <f t="shared" si="24"/>
        <v>69</v>
      </c>
      <c r="M145" s="142">
        <f t="shared" si="24"/>
        <v>17</v>
      </c>
      <c r="N145" s="142">
        <f t="shared" si="24"/>
        <v>16</v>
      </c>
      <c r="O145" s="142">
        <f t="shared" si="24"/>
        <v>30</v>
      </c>
      <c r="P145" s="142">
        <f t="shared" si="24"/>
        <v>30</v>
      </c>
      <c r="Q145" s="134">
        <f>SUM(Q141:Q144)</f>
        <v>1</v>
      </c>
      <c r="R145" s="135">
        <f>SUM(R141:R144)</f>
        <v>129</v>
      </c>
      <c r="S145" s="46"/>
      <c r="T145" s="46"/>
      <c r="U145" s="46"/>
    </row>
    <row r="146" spans="1:23" s="99" customFormat="1" x14ac:dyDescent="0.25">
      <c r="A146" s="78"/>
      <c r="B146" s="98"/>
      <c r="C146" s="98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6"/>
      <c r="R146" s="56"/>
      <c r="S146" s="54"/>
      <c r="T146" s="54"/>
      <c r="U146" s="54"/>
    </row>
    <row r="147" spans="1:23" s="99" customFormat="1" x14ac:dyDescent="0.25">
      <c r="A147" s="66"/>
      <c r="B147" s="107"/>
      <c r="C147" s="67"/>
      <c r="D147" s="65"/>
      <c r="E147" s="65"/>
      <c r="F147" s="65"/>
      <c r="G147" s="67"/>
      <c r="H147" s="108"/>
      <c r="I147" s="108"/>
      <c r="J147" s="97"/>
      <c r="K147" s="97"/>
      <c r="L147" s="97"/>
      <c r="M147" s="97"/>
      <c r="N147" s="97"/>
      <c r="O147" s="97"/>
      <c r="P147" s="97"/>
      <c r="Q147" s="96"/>
      <c r="R147" s="56"/>
      <c r="S147" s="54"/>
      <c r="T147" s="54"/>
      <c r="U147" s="54"/>
    </row>
    <row r="148" spans="1:23" s="99" customFormat="1" ht="57" customHeight="1" x14ac:dyDescent="0.25">
      <c r="A148" s="296" t="s">
        <v>765</v>
      </c>
      <c r="B148" s="105" t="s">
        <v>1</v>
      </c>
      <c r="C148" s="49" t="s">
        <v>382</v>
      </c>
      <c r="D148" s="49" t="s">
        <v>383</v>
      </c>
      <c r="E148" s="49" t="s">
        <v>382</v>
      </c>
      <c r="F148" s="220" t="s">
        <v>607</v>
      </c>
      <c r="G148" s="49" t="s">
        <v>382</v>
      </c>
      <c r="H148" s="220" t="s">
        <v>541</v>
      </c>
      <c r="I148" s="49" t="s">
        <v>2</v>
      </c>
      <c r="J148" s="97"/>
      <c r="K148" s="97"/>
      <c r="L148" s="97"/>
      <c r="M148" s="97"/>
      <c r="N148" s="97"/>
      <c r="O148" s="97"/>
      <c r="P148" s="97"/>
      <c r="Q148" s="97"/>
      <c r="R148" s="97"/>
      <c r="S148" s="96"/>
      <c r="T148" s="56"/>
      <c r="U148" s="54"/>
      <c r="V148" s="54"/>
      <c r="W148" s="54"/>
    </row>
    <row r="149" spans="1:23" s="99" customFormat="1" x14ac:dyDescent="0.25">
      <c r="A149" s="106" t="s">
        <v>3</v>
      </c>
      <c r="B149" s="60"/>
      <c r="C149" s="271" t="s">
        <v>4</v>
      </c>
      <c r="D149" s="271" t="s">
        <v>4</v>
      </c>
      <c r="E149" s="271" t="s">
        <v>5</v>
      </c>
      <c r="F149" s="271" t="s">
        <v>6</v>
      </c>
      <c r="G149" s="271" t="s">
        <v>384</v>
      </c>
      <c r="H149" s="271" t="s">
        <v>149</v>
      </c>
      <c r="I149" s="60"/>
      <c r="J149" s="97"/>
      <c r="K149" s="97"/>
      <c r="L149" s="97"/>
      <c r="M149" s="97"/>
      <c r="N149" s="97"/>
      <c r="O149" s="97"/>
      <c r="P149" s="97"/>
      <c r="Q149" s="97"/>
      <c r="R149" s="97"/>
      <c r="S149" s="96"/>
      <c r="T149" s="56"/>
      <c r="U149" s="54"/>
      <c r="V149" s="54"/>
      <c r="W149" s="54"/>
    </row>
    <row r="150" spans="1:23" s="99" customFormat="1" x14ac:dyDescent="0.25">
      <c r="A150" s="47" t="s">
        <v>19</v>
      </c>
      <c r="B150" s="127">
        <f>C150+D150+H150+I150</f>
        <v>312</v>
      </c>
      <c r="C150" s="130">
        <f>E150+G150</f>
        <v>119</v>
      </c>
      <c r="D150" s="130">
        <f>F150</f>
        <v>185</v>
      </c>
      <c r="E150" s="123">
        <v>111</v>
      </c>
      <c r="F150" s="123">
        <v>185</v>
      </c>
      <c r="G150" s="123">
        <v>8</v>
      </c>
      <c r="H150" s="123">
        <v>0</v>
      </c>
      <c r="I150" s="129">
        <v>8</v>
      </c>
      <c r="J150" s="97"/>
      <c r="K150" s="97"/>
      <c r="L150" s="97"/>
      <c r="M150" s="97"/>
      <c r="N150" s="97"/>
      <c r="O150" s="97"/>
      <c r="P150" s="97"/>
      <c r="Q150" s="97"/>
      <c r="R150" s="97"/>
      <c r="S150" s="96"/>
      <c r="T150" s="56"/>
      <c r="U150" s="54"/>
      <c r="V150" s="54"/>
      <c r="W150" s="54"/>
    </row>
    <row r="151" spans="1:23" s="99" customFormat="1" x14ac:dyDescent="0.25">
      <c r="A151" s="47" t="s">
        <v>20</v>
      </c>
      <c r="B151" s="127">
        <f>C151+D151+H151+I151</f>
        <v>212</v>
      </c>
      <c r="C151" s="130">
        <f>E151+G151</f>
        <v>56</v>
      </c>
      <c r="D151" s="130">
        <f>F151</f>
        <v>152</v>
      </c>
      <c r="E151" s="123">
        <v>53</v>
      </c>
      <c r="F151" s="123">
        <v>152</v>
      </c>
      <c r="G151" s="123">
        <v>3</v>
      </c>
      <c r="H151" s="123">
        <v>0</v>
      </c>
      <c r="I151" s="129">
        <v>4</v>
      </c>
      <c r="J151" s="97"/>
      <c r="K151" s="97"/>
      <c r="L151" s="97"/>
      <c r="M151" s="97"/>
      <c r="N151" s="97"/>
      <c r="O151" s="97"/>
      <c r="P151" s="97"/>
      <c r="Q151" s="97"/>
      <c r="R151" s="97"/>
      <c r="S151" s="96"/>
      <c r="T151" s="56"/>
      <c r="U151" s="54"/>
      <c r="V151" s="54"/>
      <c r="W151" s="54"/>
    </row>
    <row r="152" spans="1:23" s="99" customFormat="1" x14ac:dyDescent="0.25">
      <c r="A152" s="47" t="s">
        <v>21</v>
      </c>
      <c r="B152" s="127">
        <f>C152+D152+H152+I152</f>
        <v>209</v>
      </c>
      <c r="C152" s="130">
        <f>E152+G152</f>
        <v>76</v>
      </c>
      <c r="D152" s="130">
        <f>F152</f>
        <v>124</v>
      </c>
      <c r="E152" s="123">
        <v>71</v>
      </c>
      <c r="F152" s="123">
        <v>124</v>
      </c>
      <c r="G152" s="123">
        <v>5</v>
      </c>
      <c r="H152" s="123">
        <v>0</v>
      </c>
      <c r="I152" s="129">
        <v>9</v>
      </c>
      <c r="J152" s="97"/>
      <c r="K152" s="97"/>
      <c r="L152" s="97"/>
      <c r="M152" s="97"/>
      <c r="N152" s="97"/>
      <c r="O152" s="97"/>
      <c r="P152" s="97"/>
      <c r="Q152" s="97"/>
      <c r="R152" s="97"/>
      <c r="S152" s="96"/>
      <c r="T152" s="56"/>
      <c r="U152" s="54"/>
      <c r="V152" s="54"/>
      <c r="W152" s="54"/>
    </row>
    <row r="153" spans="1:23" s="99" customFormat="1" x14ac:dyDescent="0.25">
      <c r="A153" s="47" t="s">
        <v>156</v>
      </c>
      <c r="B153" s="127">
        <f>C153+D153+H153+I153</f>
        <v>60</v>
      </c>
      <c r="C153" s="130">
        <f>E153+G153</f>
        <v>12</v>
      </c>
      <c r="D153" s="130">
        <f>F153</f>
        <v>48</v>
      </c>
      <c r="E153" s="123">
        <v>11</v>
      </c>
      <c r="F153" s="123">
        <v>48</v>
      </c>
      <c r="G153" s="123">
        <v>1</v>
      </c>
      <c r="H153" s="123">
        <v>0</v>
      </c>
      <c r="I153" s="129">
        <v>0</v>
      </c>
      <c r="J153" s="97"/>
      <c r="K153" s="97"/>
      <c r="L153" s="97"/>
      <c r="M153" s="97"/>
      <c r="N153" s="97"/>
      <c r="O153" s="97"/>
      <c r="P153" s="97"/>
      <c r="Q153" s="97"/>
      <c r="R153" s="97"/>
      <c r="S153" s="96"/>
      <c r="T153" s="56"/>
      <c r="U153" s="54"/>
      <c r="V153" s="54"/>
      <c r="W153" s="54"/>
    </row>
    <row r="154" spans="1:23" s="99" customFormat="1" x14ac:dyDescent="0.25">
      <c r="A154" s="64" t="s">
        <v>304</v>
      </c>
      <c r="B154" s="127">
        <f t="shared" ref="B154:H154" si="25">SUM(B150:B153)</f>
        <v>793</v>
      </c>
      <c r="C154" s="134">
        <f t="shared" si="25"/>
        <v>263</v>
      </c>
      <c r="D154" s="134">
        <f t="shared" si="25"/>
        <v>509</v>
      </c>
      <c r="E154" s="142">
        <f t="shared" si="25"/>
        <v>246</v>
      </c>
      <c r="F154" s="142">
        <f t="shared" si="25"/>
        <v>509</v>
      </c>
      <c r="G154" s="142">
        <f t="shared" si="25"/>
        <v>17</v>
      </c>
      <c r="H154" s="134">
        <f t="shared" si="25"/>
        <v>0</v>
      </c>
      <c r="I154" s="135">
        <f>SUM(I150:I153)</f>
        <v>21</v>
      </c>
      <c r="J154" s="97"/>
      <c r="K154" s="97"/>
      <c r="L154" s="97"/>
      <c r="M154" s="97"/>
      <c r="N154" s="97"/>
      <c r="O154" s="97"/>
      <c r="P154" s="97"/>
      <c r="Q154" s="97"/>
      <c r="R154" s="97"/>
      <c r="S154" s="96"/>
      <c r="T154" s="56"/>
      <c r="U154" s="54"/>
      <c r="V154" s="54"/>
      <c r="W154" s="54"/>
    </row>
    <row r="155" spans="1:23" s="99" customFormat="1" x14ac:dyDescent="0.25">
      <c r="A155" s="78"/>
      <c r="B155" s="98"/>
      <c r="C155" s="98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6"/>
      <c r="R155" s="56"/>
      <c r="S155" s="54"/>
      <c r="T155" s="54"/>
      <c r="U155" s="54"/>
    </row>
    <row r="156" spans="1:23" ht="57" customHeight="1" x14ac:dyDescent="0.25">
      <c r="A156" s="146" t="s">
        <v>766</v>
      </c>
      <c r="B156" s="48" t="s">
        <v>1</v>
      </c>
      <c r="C156" s="48" t="s">
        <v>309</v>
      </c>
      <c r="D156" s="148" t="s">
        <v>608</v>
      </c>
      <c r="E156" s="148" t="s">
        <v>541</v>
      </c>
      <c r="F156" s="48" t="s">
        <v>2</v>
      </c>
      <c r="G156" s="46"/>
      <c r="H156" s="46"/>
      <c r="I156" s="46"/>
      <c r="J156" s="46"/>
      <c r="K156" s="46"/>
      <c r="L156" s="46"/>
      <c r="M156" s="46"/>
      <c r="N156" s="46"/>
    </row>
    <row r="157" spans="1:23" x14ac:dyDescent="0.25">
      <c r="A157" s="62" t="s">
        <v>3</v>
      </c>
      <c r="B157" s="60"/>
      <c r="C157" s="271" t="s">
        <v>4</v>
      </c>
      <c r="D157" s="271" t="s">
        <v>6</v>
      </c>
      <c r="E157" s="271" t="s">
        <v>149</v>
      </c>
      <c r="F157" s="63"/>
      <c r="G157" s="46"/>
      <c r="H157" s="46"/>
      <c r="I157" s="46"/>
      <c r="J157" s="46"/>
      <c r="K157" s="46"/>
      <c r="L157" s="46"/>
      <c r="M157" s="46"/>
      <c r="N157" s="46"/>
    </row>
    <row r="158" spans="1:23" x14ac:dyDescent="0.25">
      <c r="A158" s="47" t="s">
        <v>23</v>
      </c>
      <c r="B158" s="127">
        <f>C158+E158+F158</f>
        <v>45</v>
      </c>
      <c r="C158" s="130">
        <f>D158</f>
        <v>41</v>
      </c>
      <c r="D158" s="195">
        <v>41</v>
      </c>
      <c r="E158" s="195">
        <v>0</v>
      </c>
      <c r="F158" s="130">
        <v>4</v>
      </c>
      <c r="G158" s="79"/>
      <c r="H158" s="79"/>
      <c r="I158" s="79"/>
      <c r="J158" s="80"/>
      <c r="K158" s="79"/>
      <c r="L158" s="79"/>
      <c r="M158" s="80"/>
      <c r="N158" s="79"/>
    </row>
    <row r="159" spans="1:23" s="184" customFormat="1" x14ac:dyDescent="0.25">
      <c r="A159" s="147" t="s">
        <v>111</v>
      </c>
      <c r="B159" s="127">
        <f>C159+E159+F159</f>
        <v>50</v>
      </c>
      <c r="C159" s="130">
        <f>D159</f>
        <v>46</v>
      </c>
      <c r="D159" s="195">
        <v>46</v>
      </c>
      <c r="E159" s="195">
        <v>0</v>
      </c>
      <c r="F159" s="130">
        <v>4</v>
      </c>
      <c r="G159" s="79"/>
      <c r="H159" s="79"/>
      <c r="I159" s="79"/>
      <c r="J159" s="80"/>
      <c r="K159" s="79"/>
      <c r="L159" s="79"/>
      <c r="M159" s="80"/>
      <c r="N159" s="79"/>
    </row>
    <row r="160" spans="1:23" x14ac:dyDescent="0.25">
      <c r="A160" s="64" t="s">
        <v>304</v>
      </c>
      <c r="B160" s="134">
        <f>SUM(B158:B159)</f>
        <v>95</v>
      </c>
      <c r="C160" s="127">
        <f>SUM(C158:C159)</f>
        <v>87</v>
      </c>
      <c r="D160" s="135">
        <f>SUM(D158:D159)</f>
        <v>87</v>
      </c>
      <c r="E160" s="134">
        <f>SUM(E158:E159)</f>
        <v>0</v>
      </c>
      <c r="F160" s="135">
        <f>SUM(F158:F159)</f>
        <v>8</v>
      </c>
      <c r="G160" s="68"/>
      <c r="H160" s="70"/>
      <c r="I160" s="70"/>
      <c r="J160" s="70"/>
      <c r="K160" s="70"/>
      <c r="L160" s="70"/>
      <c r="M160" s="70"/>
      <c r="N160" s="70"/>
    </row>
    <row r="161" spans="1:15" s="99" customFormat="1" x14ac:dyDescent="0.25">
      <c r="A161" s="78"/>
      <c r="B161" s="172"/>
      <c r="C161" s="171"/>
      <c r="D161" s="173"/>
      <c r="E161" s="172"/>
      <c r="F161" s="173"/>
      <c r="G161" s="68"/>
      <c r="H161" s="83"/>
      <c r="I161" s="83"/>
      <c r="J161" s="83"/>
      <c r="K161" s="83"/>
      <c r="L161" s="83"/>
      <c r="M161" s="83"/>
      <c r="N161" s="83"/>
    </row>
    <row r="162" spans="1:15" ht="57" customHeight="1" x14ac:dyDescent="0.25">
      <c r="A162" s="146" t="s">
        <v>767</v>
      </c>
      <c r="B162" s="48" t="s">
        <v>1</v>
      </c>
      <c r="C162" s="48" t="s">
        <v>385</v>
      </c>
      <c r="D162" s="148" t="s">
        <v>609</v>
      </c>
      <c r="E162" s="148" t="s">
        <v>541</v>
      </c>
      <c r="F162" s="48" t="s">
        <v>2</v>
      </c>
      <c r="G162" s="73"/>
      <c r="H162" s="73"/>
      <c r="I162" s="73"/>
      <c r="J162" s="70"/>
      <c r="K162" s="70"/>
      <c r="L162" s="70"/>
      <c r="M162" s="70"/>
      <c r="N162" s="70"/>
    </row>
    <row r="163" spans="1:15" x14ac:dyDescent="0.25">
      <c r="A163" s="62" t="s">
        <v>3</v>
      </c>
      <c r="B163" s="60"/>
      <c r="C163" s="271" t="s">
        <v>4</v>
      </c>
      <c r="D163" s="271" t="s">
        <v>6</v>
      </c>
      <c r="E163" s="271" t="s">
        <v>149</v>
      </c>
      <c r="F163" s="85"/>
      <c r="G163" s="76"/>
      <c r="H163" s="70"/>
      <c r="I163" s="70"/>
      <c r="J163" s="70"/>
      <c r="K163" s="70"/>
      <c r="L163" s="70"/>
      <c r="M163" s="70"/>
      <c r="N163" s="70"/>
    </row>
    <row r="164" spans="1:15" x14ac:dyDescent="0.25">
      <c r="A164" s="47" t="s">
        <v>23</v>
      </c>
      <c r="B164" s="127">
        <f>C164+E164+F164</f>
        <v>45</v>
      </c>
      <c r="C164" s="130">
        <f>D164</f>
        <v>36</v>
      </c>
      <c r="D164" s="195">
        <v>36</v>
      </c>
      <c r="E164" s="195">
        <v>0</v>
      </c>
      <c r="F164" s="129">
        <v>9</v>
      </c>
      <c r="G164" s="76"/>
      <c r="H164" s="70"/>
      <c r="I164" s="70"/>
      <c r="J164" s="70"/>
      <c r="K164" s="70"/>
      <c r="L164" s="70"/>
      <c r="M164" s="70"/>
      <c r="N164" s="70"/>
    </row>
    <row r="165" spans="1:15" s="184" customFormat="1" x14ac:dyDescent="0.25">
      <c r="A165" s="147" t="s">
        <v>111</v>
      </c>
      <c r="B165" s="127">
        <f>C165+E165+F165</f>
        <v>50</v>
      </c>
      <c r="C165" s="130">
        <f>D165</f>
        <v>40</v>
      </c>
      <c r="D165" s="195">
        <v>40</v>
      </c>
      <c r="E165" s="195">
        <v>1</v>
      </c>
      <c r="F165" s="129">
        <v>9</v>
      </c>
      <c r="G165" s="76"/>
      <c r="H165" s="70"/>
      <c r="I165" s="70"/>
      <c r="J165" s="70"/>
      <c r="K165" s="70"/>
      <c r="L165" s="70"/>
      <c r="M165" s="70"/>
      <c r="N165" s="70"/>
    </row>
    <row r="166" spans="1:15" x14ac:dyDescent="0.25">
      <c r="A166" s="64" t="s">
        <v>304</v>
      </c>
      <c r="B166" s="127">
        <f>SUM(B164:B165)</f>
        <v>95</v>
      </c>
      <c r="C166" s="127">
        <f>SUM(C164:C165)</f>
        <v>76</v>
      </c>
      <c r="D166" s="127">
        <f>SUM(D164:D165)</f>
        <v>76</v>
      </c>
      <c r="E166" s="205">
        <f>SUM(E164:E165)</f>
        <v>1</v>
      </c>
      <c r="F166" s="127">
        <f>SUM(F164:F165)</f>
        <v>18</v>
      </c>
      <c r="G166" s="76"/>
      <c r="H166" s="70"/>
      <c r="I166" s="70"/>
      <c r="J166" s="70"/>
      <c r="K166" s="70"/>
      <c r="L166" s="70"/>
      <c r="M166" s="70"/>
      <c r="N166" s="70"/>
    </row>
    <row r="167" spans="1:15" s="99" customFormat="1" x14ac:dyDescent="0.25">
      <c r="A167" s="109"/>
      <c r="B167" s="110"/>
      <c r="C167" s="110"/>
      <c r="D167" s="110"/>
      <c r="E167" s="111"/>
      <c r="F167" s="110"/>
      <c r="G167" s="76"/>
      <c r="H167" s="83"/>
      <c r="I167" s="83"/>
      <c r="J167" s="83"/>
      <c r="K167" s="83"/>
      <c r="L167" s="83"/>
      <c r="M167" s="83"/>
      <c r="N167" s="83"/>
    </row>
    <row r="168" spans="1:15" x14ac:dyDescent="0.25">
      <c r="A168" s="66"/>
      <c r="B168" s="66"/>
      <c r="C168" s="67"/>
      <c r="D168" s="66"/>
      <c r="E168" s="66"/>
      <c r="F168" s="67"/>
      <c r="G168" s="66"/>
      <c r="H168" s="66"/>
      <c r="I168" s="70"/>
      <c r="J168" s="70"/>
      <c r="K168" s="70"/>
      <c r="L168" s="70"/>
      <c r="M168" s="70"/>
      <c r="N168" s="70"/>
    </row>
    <row r="169" spans="1:15" ht="57" customHeight="1" x14ac:dyDescent="0.25">
      <c r="A169" s="296" t="s">
        <v>768</v>
      </c>
      <c r="B169" s="49" t="s">
        <v>1</v>
      </c>
      <c r="C169" s="49" t="s">
        <v>386</v>
      </c>
      <c r="D169" s="49" t="s">
        <v>387</v>
      </c>
      <c r="E169" s="220" t="s">
        <v>610</v>
      </c>
      <c r="F169" s="220" t="s">
        <v>611</v>
      </c>
      <c r="G169" s="220" t="s">
        <v>541</v>
      </c>
      <c r="H169" s="49" t="s">
        <v>2</v>
      </c>
      <c r="I169" s="70"/>
      <c r="J169" s="70"/>
      <c r="K169" s="70"/>
      <c r="L169" s="70"/>
      <c r="M169" s="70"/>
      <c r="N169" s="70"/>
    </row>
    <row r="170" spans="1:15" x14ac:dyDescent="0.25">
      <c r="A170" s="62" t="s">
        <v>302</v>
      </c>
      <c r="B170" s="60"/>
      <c r="C170" s="271" t="s">
        <v>4</v>
      </c>
      <c r="D170" s="271" t="s">
        <v>4</v>
      </c>
      <c r="E170" s="271" t="s">
        <v>6</v>
      </c>
      <c r="F170" s="271" t="s">
        <v>6</v>
      </c>
      <c r="G170" s="271" t="s">
        <v>149</v>
      </c>
      <c r="H170" s="50"/>
      <c r="I170" s="46"/>
      <c r="J170" s="46"/>
      <c r="K170" s="46"/>
      <c r="L170" s="46"/>
      <c r="M170" s="46"/>
      <c r="N170" s="46"/>
    </row>
    <row r="171" spans="1:15" x14ac:dyDescent="0.25">
      <c r="A171" s="47" t="s">
        <v>23</v>
      </c>
      <c r="B171" s="127">
        <f>C171+D171+G171+H171</f>
        <v>90</v>
      </c>
      <c r="C171" s="130">
        <f>E171</f>
        <v>39</v>
      </c>
      <c r="D171" s="129">
        <f>F171</f>
        <v>40</v>
      </c>
      <c r="E171" s="195">
        <v>39</v>
      </c>
      <c r="F171" s="195">
        <v>40</v>
      </c>
      <c r="G171" s="195">
        <v>0</v>
      </c>
      <c r="H171" s="129">
        <v>11</v>
      </c>
      <c r="I171" s="46"/>
      <c r="J171" s="55"/>
      <c r="K171" s="55"/>
      <c r="L171" s="55"/>
      <c r="M171" s="86"/>
      <c r="N171" s="55"/>
    </row>
    <row r="172" spans="1:15" s="184" customFormat="1" x14ac:dyDescent="0.25">
      <c r="A172" s="147" t="s">
        <v>111</v>
      </c>
      <c r="B172" s="127">
        <f>C172+D172+G172+H172</f>
        <v>100</v>
      </c>
      <c r="C172" s="130">
        <f>E172</f>
        <v>44</v>
      </c>
      <c r="D172" s="129">
        <f>F172</f>
        <v>45</v>
      </c>
      <c r="E172" s="195">
        <v>44</v>
      </c>
      <c r="F172" s="195">
        <v>45</v>
      </c>
      <c r="G172" s="195">
        <v>0</v>
      </c>
      <c r="H172" s="129">
        <v>11</v>
      </c>
      <c r="I172" s="46"/>
      <c r="J172" s="55"/>
      <c r="K172" s="55"/>
      <c r="L172" s="55"/>
      <c r="M172" s="86"/>
      <c r="N172" s="55"/>
    </row>
    <row r="173" spans="1:15" x14ac:dyDescent="0.25">
      <c r="A173" s="64" t="s">
        <v>304</v>
      </c>
      <c r="B173" s="127">
        <f t="shared" ref="B173:H173" si="26">SUM(B171:B172)</f>
        <v>190</v>
      </c>
      <c r="C173" s="127">
        <f t="shared" si="26"/>
        <v>83</v>
      </c>
      <c r="D173" s="159">
        <f t="shared" si="26"/>
        <v>85</v>
      </c>
      <c r="E173" s="142">
        <f t="shared" si="26"/>
        <v>83</v>
      </c>
      <c r="F173" s="127">
        <f t="shared" si="26"/>
        <v>85</v>
      </c>
      <c r="G173" s="134">
        <f t="shared" si="26"/>
        <v>0</v>
      </c>
      <c r="H173" s="135">
        <f t="shared" si="26"/>
        <v>22</v>
      </c>
      <c r="I173" s="46"/>
      <c r="J173" s="46"/>
      <c r="K173" s="46"/>
      <c r="L173" s="46"/>
      <c r="M173" s="46"/>
      <c r="N173" s="46"/>
    </row>
    <row r="174" spans="1:15" x14ac:dyDescent="0.25">
      <c r="A174" s="46"/>
      <c r="B174" s="46"/>
      <c r="C174" s="46"/>
      <c r="D174" s="46"/>
      <c r="E174" s="46"/>
      <c r="F174" s="70"/>
      <c r="G174" s="70"/>
      <c r="H174" s="70"/>
      <c r="I174" s="46"/>
      <c r="J174" s="46"/>
      <c r="K174" s="46"/>
      <c r="L174" s="46"/>
      <c r="M174" s="46"/>
      <c r="N174" s="46"/>
      <c r="O174" s="46"/>
    </row>
    <row r="175" spans="1:15" x14ac:dyDescent="0.25">
      <c r="A175" s="66"/>
      <c r="B175" s="66"/>
      <c r="C175" s="67"/>
      <c r="D175" s="67" t="s">
        <v>310</v>
      </c>
      <c r="E175" s="66"/>
      <c r="F175" s="66"/>
      <c r="G175" s="83"/>
      <c r="H175" s="46"/>
      <c r="I175" s="46"/>
      <c r="J175" s="46"/>
      <c r="K175" s="46"/>
      <c r="L175" s="46"/>
      <c r="M175" s="46"/>
      <c r="N175" s="46"/>
      <c r="O175" s="46"/>
    </row>
    <row r="176" spans="1:15" ht="57" customHeight="1" x14ac:dyDescent="0.25">
      <c r="A176" s="296" t="s">
        <v>769</v>
      </c>
      <c r="B176" s="49" t="s">
        <v>1</v>
      </c>
      <c r="C176" s="49" t="s">
        <v>388</v>
      </c>
      <c r="D176" s="220" t="s">
        <v>612</v>
      </c>
      <c r="E176" s="220" t="s">
        <v>541</v>
      </c>
      <c r="F176" s="49" t="s">
        <v>2</v>
      </c>
      <c r="G176" s="46"/>
      <c r="H176" s="46"/>
      <c r="I176" s="46"/>
      <c r="J176" s="46"/>
      <c r="K176" s="46"/>
      <c r="L176" s="46"/>
      <c r="M176" s="46"/>
      <c r="N176" s="46"/>
      <c r="O176" s="46"/>
    </row>
    <row r="177" spans="1:15" x14ac:dyDescent="0.25">
      <c r="A177" s="62" t="s">
        <v>3</v>
      </c>
      <c r="B177" s="60"/>
      <c r="C177" s="271" t="s">
        <v>4</v>
      </c>
      <c r="D177" s="271" t="s">
        <v>6</v>
      </c>
      <c r="E177" s="271" t="s">
        <v>149</v>
      </c>
      <c r="F177" s="60"/>
      <c r="G177" s="46"/>
      <c r="H177" s="46"/>
      <c r="I177" s="46"/>
      <c r="J177" s="46"/>
      <c r="K177" s="46"/>
      <c r="L177" s="46"/>
      <c r="M177" s="46"/>
      <c r="N177" s="46"/>
      <c r="O177" s="46"/>
    </row>
    <row r="178" spans="1:15" x14ac:dyDescent="0.25">
      <c r="A178" s="47" t="s">
        <v>23</v>
      </c>
      <c r="B178" s="127">
        <f>C178+E178+F178</f>
        <v>45</v>
      </c>
      <c r="C178" s="130">
        <f>D178</f>
        <v>41</v>
      </c>
      <c r="D178" s="195">
        <v>41</v>
      </c>
      <c r="E178" s="195">
        <v>0</v>
      </c>
      <c r="F178" s="129">
        <v>4</v>
      </c>
      <c r="G178" s="46"/>
      <c r="H178" s="46"/>
      <c r="I178" s="46"/>
      <c r="J178" s="46"/>
      <c r="K178" s="46"/>
      <c r="L178" s="46"/>
      <c r="M178" s="46"/>
      <c r="N178" s="46"/>
      <c r="O178" s="46"/>
    </row>
    <row r="179" spans="1:15" s="184" customFormat="1" x14ac:dyDescent="0.25">
      <c r="A179" s="147" t="s">
        <v>111</v>
      </c>
      <c r="B179" s="127">
        <f>C179+E179+F179</f>
        <v>50</v>
      </c>
      <c r="C179" s="130">
        <f>D179</f>
        <v>48</v>
      </c>
      <c r="D179" s="195">
        <v>48</v>
      </c>
      <c r="E179" s="195">
        <v>0</v>
      </c>
      <c r="F179" s="129">
        <v>2</v>
      </c>
      <c r="G179" s="46"/>
      <c r="H179" s="46"/>
      <c r="I179" s="46"/>
      <c r="J179" s="46"/>
      <c r="K179" s="46"/>
      <c r="L179" s="46"/>
      <c r="M179" s="46"/>
      <c r="N179" s="46"/>
      <c r="O179" s="46"/>
    </row>
    <row r="180" spans="1:15" x14ac:dyDescent="0.25">
      <c r="A180" s="64" t="s">
        <v>304</v>
      </c>
      <c r="B180" s="127">
        <f>SUM(B178:B179)</f>
        <v>95</v>
      </c>
      <c r="C180" s="127">
        <f>SUM(C178:C179)</f>
        <v>89</v>
      </c>
      <c r="D180" s="142">
        <f>SUM(D178:D179)</f>
        <v>89</v>
      </c>
      <c r="E180" s="134">
        <f>SUM(E178:E179)</f>
        <v>0</v>
      </c>
      <c r="F180" s="135">
        <f>SUM(F178:F179)</f>
        <v>6</v>
      </c>
      <c r="G180" s="46"/>
      <c r="H180" s="46"/>
      <c r="I180" s="46"/>
      <c r="J180" s="46"/>
      <c r="K180" s="46"/>
      <c r="L180" s="46"/>
      <c r="M180" s="46"/>
      <c r="N180" s="46"/>
      <c r="O180" s="46"/>
    </row>
    <row r="181" spans="1:15" s="99" customFormat="1" x14ac:dyDescent="0.25">
      <c r="A181" s="78"/>
      <c r="B181" s="171"/>
      <c r="C181" s="171"/>
      <c r="D181" s="261"/>
      <c r="E181" s="172"/>
      <c r="F181" s="173"/>
      <c r="G181" s="54"/>
      <c r="H181" s="54"/>
      <c r="I181" s="54"/>
      <c r="J181" s="54"/>
      <c r="K181" s="54"/>
      <c r="L181" s="54"/>
      <c r="M181" s="54"/>
      <c r="N181" s="54"/>
      <c r="O181" s="54"/>
    </row>
    <row r="182" spans="1:15" ht="57" customHeight="1" x14ac:dyDescent="0.25">
      <c r="A182" s="146" t="s">
        <v>770</v>
      </c>
      <c r="B182" s="48" t="s">
        <v>1</v>
      </c>
      <c r="C182" s="48" t="s">
        <v>390</v>
      </c>
      <c r="D182" s="148" t="s">
        <v>613</v>
      </c>
      <c r="E182" s="148" t="s">
        <v>541</v>
      </c>
      <c r="F182" s="48" t="s">
        <v>2</v>
      </c>
      <c r="G182" s="70"/>
      <c r="H182" s="46"/>
      <c r="I182" s="46"/>
      <c r="J182" s="46"/>
      <c r="K182" s="46"/>
    </row>
    <row r="183" spans="1:15" x14ac:dyDescent="0.25">
      <c r="A183" s="62" t="s">
        <v>3</v>
      </c>
      <c r="B183" s="60"/>
      <c r="C183" s="271" t="s">
        <v>4</v>
      </c>
      <c r="D183" s="271" t="s">
        <v>6</v>
      </c>
      <c r="E183" s="271" t="s">
        <v>149</v>
      </c>
      <c r="F183" s="60"/>
      <c r="G183" s="70"/>
      <c r="H183" s="55"/>
      <c r="I183" s="55"/>
      <c r="J183" s="55"/>
      <c r="K183" s="55"/>
    </row>
    <row r="184" spans="1:15" x14ac:dyDescent="0.25">
      <c r="A184" s="47" t="s">
        <v>24</v>
      </c>
      <c r="B184" s="127">
        <f>C184+E184+F184</f>
        <v>315</v>
      </c>
      <c r="C184" s="130">
        <f>D184</f>
        <v>295</v>
      </c>
      <c r="D184" s="123">
        <v>295</v>
      </c>
      <c r="E184" s="123">
        <v>0</v>
      </c>
      <c r="F184" s="129">
        <v>20</v>
      </c>
      <c r="G184" s="46"/>
      <c r="H184" s="46"/>
      <c r="I184" s="46"/>
      <c r="J184" s="46"/>
      <c r="K184" s="46"/>
    </row>
    <row r="185" spans="1:15" x14ac:dyDescent="0.25">
      <c r="A185" s="64" t="s">
        <v>304</v>
      </c>
      <c r="B185" s="127">
        <f>SUM(B184)</f>
        <v>315</v>
      </c>
      <c r="C185" s="127">
        <f>SUM(C184)</f>
        <v>295</v>
      </c>
      <c r="D185" s="134">
        <f>SUM(D184)</f>
        <v>295</v>
      </c>
      <c r="E185" s="135">
        <f>SUM(E184)</f>
        <v>0</v>
      </c>
      <c r="F185" s="135">
        <f>SUM(F184)</f>
        <v>20</v>
      </c>
      <c r="G185" s="46"/>
      <c r="H185" s="46"/>
      <c r="I185" s="46"/>
      <c r="J185" s="46"/>
      <c r="K185" s="46"/>
    </row>
    <row r="186" spans="1:15" x14ac:dyDescent="0.25">
      <c r="A186" s="78"/>
      <c r="B186" s="77"/>
      <c r="C186" s="78"/>
      <c r="D186" s="76"/>
      <c r="E186" s="76"/>
      <c r="F186" s="78"/>
      <c r="G186" s="84"/>
      <c r="H186" s="70"/>
      <c r="I186" s="46"/>
      <c r="J186" s="46"/>
      <c r="K186" s="46"/>
    </row>
    <row r="187" spans="1:15" ht="57" customHeight="1" x14ac:dyDescent="0.25">
      <c r="A187" s="146" t="s">
        <v>771</v>
      </c>
      <c r="B187" s="48" t="s">
        <v>1</v>
      </c>
      <c r="C187" s="48" t="s">
        <v>389</v>
      </c>
      <c r="D187" s="48" t="s">
        <v>391</v>
      </c>
      <c r="E187" s="148" t="s">
        <v>614</v>
      </c>
      <c r="F187" s="48" t="s">
        <v>391</v>
      </c>
      <c r="G187" s="148" t="s">
        <v>541</v>
      </c>
      <c r="H187" s="48" t="s">
        <v>2</v>
      </c>
      <c r="I187" s="46"/>
      <c r="J187" s="46"/>
      <c r="K187" s="70"/>
      <c r="L187" s="46"/>
      <c r="M187" s="46"/>
    </row>
    <row r="188" spans="1:15" x14ac:dyDescent="0.25">
      <c r="A188" s="62" t="s">
        <v>3</v>
      </c>
      <c r="B188" s="60"/>
      <c r="C188" s="271" t="s">
        <v>4</v>
      </c>
      <c r="D188" s="271" t="s">
        <v>4</v>
      </c>
      <c r="E188" s="271" t="s">
        <v>5</v>
      </c>
      <c r="F188" s="271" t="s">
        <v>6</v>
      </c>
      <c r="G188" s="271" t="s">
        <v>149</v>
      </c>
      <c r="H188" s="60"/>
      <c r="I188" s="46"/>
      <c r="J188" s="46"/>
      <c r="K188" s="70"/>
      <c r="L188" s="46"/>
      <c r="M188" s="46"/>
    </row>
    <row r="189" spans="1:15" x14ac:dyDescent="0.25">
      <c r="A189" s="47" t="s">
        <v>24</v>
      </c>
      <c r="B189" s="127">
        <f>C189+D189+G189+H189</f>
        <v>315</v>
      </c>
      <c r="C189" s="128">
        <f>E189</f>
        <v>221</v>
      </c>
      <c r="D189" s="129">
        <f>F189</f>
        <v>82</v>
      </c>
      <c r="E189" s="123">
        <v>221</v>
      </c>
      <c r="F189" s="123">
        <v>82</v>
      </c>
      <c r="G189" s="123">
        <v>0</v>
      </c>
      <c r="H189" s="129">
        <v>12</v>
      </c>
      <c r="I189" s="46"/>
      <c r="J189" s="46"/>
      <c r="K189" s="46"/>
      <c r="L189" s="46"/>
      <c r="M189" s="46"/>
    </row>
    <row r="190" spans="1:15" x14ac:dyDescent="0.25">
      <c r="A190" s="64" t="s">
        <v>304</v>
      </c>
      <c r="B190" s="127">
        <f t="shared" ref="B190:G190" si="27">SUM(B189)</f>
        <v>315</v>
      </c>
      <c r="C190" s="127">
        <f t="shared" si="27"/>
        <v>221</v>
      </c>
      <c r="D190" s="134">
        <f t="shared" si="27"/>
        <v>82</v>
      </c>
      <c r="E190" s="134">
        <f t="shared" si="27"/>
        <v>221</v>
      </c>
      <c r="F190" s="134">
        <f t="shared" si="27"/>
        <v>82</v>
      </c>
      <c r="G190" s="134">
        <f t="shared" si="27"/>
        <v>0</v>
      </c>
      <c r="H190" s="135">
        <f>SUM(H189)</f>
        <v>12</v>
      </c>
      <c r="I190" s="46"/>
      <c r="J190" s="46"/>
      <c r="K190" s="46"/>
      <c r="L190" s="46"/>
      <c r="M190" s="46"/>
    </row>
    <row r="191" spans="1:15" s="99" customFormat="1" x14ac:dyDescent="0.25">
      <c r="A191" s="78"/>
      <c r="B191" s="98"/>
      <c r="C191" s="98"/>
      <c r="D191" s="96"/>
      <c r="E191" s="96"/>
      <c r="F191" s="96"/>
      <c r="G191" s="96"/>
      <c r="H191" s="56"/>
      <c r="I191" s="54"/>
      <c r="J191" s="54"/>
      <c r="K191" s="54"/>
      <c r="L191" s="54"/>
      <c r="M191" s="54"/>
    </row>
    <row r="192" spans="1:15" s="99" customFormat="1" ht="57" customHeight="1" x14ac:dyDescent="0.25">
      <c r="A192" s="146" t="s">
        <v>772</v>
      </c>
      <c r="B192" s="48" t="s">
        <v>1</v>
      </c>
      <c r="C192" s="48" t="s">
        <v>392</v>
      </c>
      <c r="D192" s="148" t="s">
        <v>615</v>
      </c>
      <c r="E192" s="148" t="s">
        <v>541</v>
      </c>
      <c r="F192" s="48" t="s">
        <v>2</v>
      </c>
      <c r="G192" s="54"/>
      <c r="H192" s="54"/>
      <c r="I192" s="54"/>
      <c r="J192" s="54"/>
      <c r="K192" s="54"/>
    </row>
    <row r="193" spans="1:13" s="99" customFormat="1" x14ac:dyDescent="0.25">
      <c r="A193" s="62" t="s">
        <v>3</v>
      </c>
      <c r="B193" s="60"/>
      <c r="C193" s="271" t="s">
        <v>4</v>
      </c>
      <c r="D193" s="271" t="s">
        <v>6</v>
      </c>
      <c r="E193" s="271" t="s">
        <v>149</v>
      </c>
      <c r="F193" s="60"/>
      <c r="G193" s="54"/>
      <c r="H193" s="54"/>
      <c r="I193" s="54"/>
      <c r="J193" s="54"/>
      <c r="K193" s="54"/>
    </row>
    <row r="194" spans="1:13" s="99" customFormat="1" x14ac:dyDescent="0.25">
      <c r="A194" s="47" t="s">
        <v>24</v>
      </c>
      <c r="B194" s="127">
        <f>C194+E194+F194</f>
        <v>315</v>
      </c>
      <c r="C194" s="128">
        <f>D194</f>
        <v>293</v>
      </c>
      <c r="D194" s="123">
        <v>293</v>
      </c>
      <c r="E194" s="123">
        <v>0</v>
      </c>
      <c r="F194" s="129">
        <v>22</v>
      </c>
      <c r="G194" s="54"/>
      <c r="H194" s="54"/>
      <c r="I194" s="54"/>
      <c r="J194" s="54"/>
      <c r="K194" s="54"/>
    </row>
    <row r="195" spans="1:13" s="99" customFormat="1" x14ac:dyDescent="0.25">
      <c r="A195" s="64" t="s">
        <v>304</v>
      </c>
      <c r="B195" s="127">
        <f>SUM(B194)</f>
        <v>315</v>
      </c>
      <c r="C195" s="127">
        <f>SUM(C194)</f>
        <v>293</v>
      </c>
      <c r="D195" s="134">
        <f>SUM(D194)</f>
        <v>293</v>
      </c>
      <c r="E195" s="134">
        <f>SUM(E194)</f>
        <v>0</v>
      </c>
      <c r="F195" s="135">
        <f>SUM(F194)</f>
        <v>22</v>
      </c>
      <c r="G195" s="54"/>
      <c r="H195" s="54"/>
      <c r="I195" s="54"/>
      <c r="J195" s="54"/>
      <c r="K195" s="54"/>
    </row>
    <row r="196" spans="1:13" s="99" customFormat="1" x14ac:dyDescent="0.25">
      <c r="A196" s="78"/>
      <c r="B196" s="98"/>
      <c r="C196" s="98"/>
      <c r="D196" s="96"/>
      <c r="E196" s="96"/>
      <c r="F196" s="56"/>
      <c r="G196" s="54"/>
      <c r="H196" s="54"/>
      <c r="I196" s="54"/>
      <c r="J196" s="54"/>
      <c r="K196" s="54"/>
    </row>
    <row r="197" spans="1:13" s="99" customFormat="1" ht="57" customHeight="1" x14ac:dyDescent="0.25">
      <c r="A197" s="146" t="s">
        <v>773</v>
      </c>
      <c r="B197" s="48" t="s">
        <v>1</v>
      </c>
      <c r="C197" s="48" t="s">
        <v>393</v>
      </c>
      <c r="D197" s="48" t="s">
        <v>394</v>
      </c>
      <c r="E197" s="48" t="s">
        <v>395</v>
      </c>
      <c r="F197" s="48" t="s">
        <v>393</v>
      </c>
      <c r="G197" s="148" t="s">
        <v>616</v>
      </c>
      <c r="H197" s="148" t="s">
        <v>617</v>
      </c>
      <c r="I197" s="148" t="s">
        <v>541</v>
      </c>
      <c r="J197" s="48" t="s">
        <v>2</v>
      </c>
      <c r="K197" s="54"/>
      <c r="L197" s="54"/>
      <c r="M197" s="54"/>
    </row>
    <row r="198" spans="1:13" s="99" customFormat="1" x14ac:dyDescent="0.25">
      <c r="A198" s="62" t="s">
        <v>302</v>
      </c>
      <c r="B198" s="60"/>
      <c r="C198" s="271" t="s">
        <v>4</v>
      </c>
      <c r="D198" s="271" t="s">
        <v>4</v>
      </c>
      <c r="E198" s="271" t="s">
        <v>4</v>
      </c>
      <c r="F198" s="271" t="s">
        <v>5</v>
      </c>
      <c r="G198" s="271" t="s">
        <v>6</v>
      </c>
      <c r="H198" s="271" t="s">
        <v>6</v>
      </c>
      <c r="I198" s="271" t="s">
        <v>149</v>
      </c>
      <c r="J198" s="60"/>
      <c r="K198" s="54"/>
      <c r="L198" s="54"/>
      <c r="M198" s="54"/>
    </row>
    <row r="199" spans="1:13" s="99" customFormat="1" x14ac:dyDescent="0.25">
      <c r="A199" s="47" t="s">
        <v>24</v>
      </c>
      <c r="B199" s="127">
        <f>C199+D199+E199+I199+J199</f>
        <v>630</v>
      </c>
      <c r="C199" s="128">
        <f>F199</f>
        <v>99</v>
      </c>
      <c r="D199" s="129">
        <f>G199</f>
        <v>282</v>
      </c>
      <c r="E199" s="129">
        <f>H199</f>
        <v>232</v>
      </c>
      <c r="F199" s="123">
        <v>99</v>
      </c>
      <c r="G199" s="123">
        <v>282</v>
      </c>
      <c r="H199" s="123">
        <v>232</v>
      </c>
      <c r="I199" s="123">
        <v>1</v>
      </c>
      <c r="J199" s="129">
        <v>16</v>
      </c>
      <c r="K199" s="54"/>
      <c r="L199" s="54"/>
      <c r="M199" s="54"/>
    </row>
    <row r="200" spans="1:13" s="99" customFormat="1" x14ac:dyDescent="0.25">
      <c r="A200" s="64" t="s">
        <v>304</v>
      </c>
      <c r="B200" s="127">
        <f t="shared" ref="B200:J200" si="28">SUM(B199)</f>
        <v>630</v>
      </c>
      <c r="C200" s="127">
        <f t="shared" si="28"/>
        <v>99</v>
      </c>
      <c r="D200" s="134">
        <f t="shared" si="28"/>
        <v>282</v>
      </c>
      <c r="E200" s="134">
        <f t="shared" si="28"/>
        <v>232</v>
      </c>
      <c r="F200" s="134">
        <f t="shared" si="28"/>
        <v>99</v>
      </c>
      <c r="G200" s="134">
        <f t="shared" si="28"/>
        <v>282</v>
      </c>
      <c r="H200" s="134">
        <f t="shared" si="28"/>
        <v>232</v>
      </c>
      <c r="I200" s="134">
        <f t="shared" si="28"/>
        <v>1</v>
      </c>
      <c r="J200" s="135">
        <f t="shared" si="28"/>
        <v>16</v>
      </c>
      <c r="K200" s="54"/>
      <c r="L200" s="54"/>
      <c r="M200" s="54"/>
    </row>
    <row r="201" spans="1:13" s="99" customFormat="1" x14ac:dyDescent="0.25">
      <c r="A201" s="78"/>
      <c r="B201" s="171"/>
      <c r="C201" s="171"/>
      <c r="D201" s="172"/>
      <c r="E201" s="172"/>
      <c r="F201" s="172"/>
      <c r="G201" s="172"/>
      <c r="H201" s="172"/>
      <c r="I201" s="172"/>
      <c r="J201" s="173"/>
      <c r="K201" s="54"/>
      <c r="L201" s="54"/>
      <c r="M201" s="54"/>
    </row>
    <row r="202" spans="1:13" s="99" customFormat="1" x14ac:dyDescent="0.25">
      <c r="A202" s="66"/>
      <c r="B202" s="107"/>
      <c r="C202" s="67"/>
      <c r="D202" s="65"/>
      <c r="E202" s="65"/>
      <c r="F202" s="65"/>
      <c r="G202" s="101"/>
      <c r="H202" s="108"/>
      <c r="I202" s="54"/>
      <c r="J202" s="54"/>
    </row>
    <row r="203" spans="1:13" s="99" customFormat="1" ht="57" customHeight="1" x14ac:dyDescent="0.25">
      <c r="A203" s="296" t="s">
        <v>774</v>
      </c>
      <c r="B203" s="105" t="s">
        <v>1</v>
      </c>
      <c r="C203" s="49" t="s">
        <v>396</v>
      </c>
      <c r="D203" s="49" t="s">
        <v>397</v>
      </c>
      <c r="E203" s="49" t="s">
        <v>396</v>
      </c>
      <c r="F203" s="220" t="s">
        <v>618</v>
      </c>
      <c r="G203" s="220" t="s">
        <v>541</v>
      </c>
      <c r="H203" s="49" t="s">
        <v>2</v>
      </c>
      <c r="I203" s="54"/>
      <c r="J203" s="54"/>
    </row>
    <row r="204" spans="1:13" s="99" customFormat="1" x14ac:dyDescent="0.25">
      <c r="A204" s="106" t="s">
        <v>3</v>
      </c>
      <c r="B204" s="60"/>
      <c r="C204" s="271" t="s">
        <v>4</v>
      </c>
      <c r="D204" s="271" t="s">
        <v>4</v>
      </c>
      <c r="E204" s="271" t="s">
        <v>5</v>
      </c>
      <c r="F204" s="271" t="s">
        <v>6</v>
      </c>
      <c r="G204" s="271" t="s">
        <v>149</v>
      </c>
      <c r="H204" s="60"/>
      <c r="I204" s="54"/>
      <c r="J204" s="54"/>
    </row>
    <row r="205" spans="1:13" s="99" customFormat="1" x14ac:dyDescent="0.25">
      <c r="A205" s="47" t="s">
        <v>230</v>
      </c>
      <c r="B205" s="127">
        <f>C205+D205+G205+H205</f>
        <v>315</v>
      </c>
      <c r="C205" s="130">
        <f>E205</f>
        <v>48</v>
      </c>
      <c r="D205" s="130">
        <f>F205</f>
        <v>266</v>
      </c>
      <c r="E205" s="123">
        <v>48</v>
      </c>
      <c r="F205" s="123">
        <v>266</v>
      </c>
      <c r="G205" s="123">
        <v>1</v>
      </c>
      <c r="H205" s="129">
        <v>0</v>
      </c>
      <c r="I205" s="54"/>
      <c r="J205" s="54"/>
    </row>
    <row r="206" spans="1:13" x14ac:dyDescent="0.25">
      <c r="A206" s="64" t="s">
        <v>304</v>
      </c>
      <c r="B206" s="127">
        <f t="shared" ref="B206:G206" si="29">SUM(B205)</f>
        <v>315</v>
      </c>
      <c r="C206" s="134">
        <f t="shared" si="29"/>
        <v>48</v>
      </c>
      <c r="D206" s="134">
        <f t="shared" si="29"/>
        <v>266</v>
      </c>
      <c r="E206" s="142">
        <f t="shared" si="29"/>
        <v>48</v>
      </c>
      <c r="F206" s="142">
        <f t="shared" si="29"/>
        <v>266</v>
      </c>
      <c r="G206" s="134">
        <f t="shared" si="29"/>
        <v>1</v>
      </c>
      <c r="H206" s="135">
        <f>SUM(H205)</f>
        <v>0</v>
      </c>
      <c r="I206" s="46"/>
      <c r="J206" s="46"/>
    </row>
    <row r="207" spans="1:13" s="99" customFormat="1" x14ac:dyDescent="0.25">
      <c r="A207" s="78"/>
      <c r="B207" s="98"/>
      <c r="C207" s="96"/>
      <c r="D207" s="96"/>
      <c r="E207" s="97"/>
      <c r="F207" s="97"/>
      <c r="G207" s="97"/>
      <c r="H207" s="96"/>
      <c r="I207" s="56"/>
      <c r="J207" s="54"/>
      <c r="K207" s="54"/>
    </row>
    <row r="208" spans="1:13" s="99" customFormat="1" x14ac:dyDescent="0.25">
      <c r="A208" s="66"/>
      <c r="B208" s="107"/>
      <c r="C208" s="67"/>
      <c r="D208" s="101"/>
      <c r="E208" s="101"/>
      <c r="F208" s="101"/>
      <c r="G208" s="108"/>
      <c r="H208" s="56"/>
      <c r="I208" s="54"/>
      <c r="J208" s="54"/>
    </row>
    <row r="209" spans="1:16" s="99" customFormat="1" ht="57" customHeight="1" x14ac:dyDescent="0.25">
      <c r="A209" s="296" t="s">
        <v>775</v>
      </c>
      <c r="B209" s="105" t="s">
        <v>1</v>
      </c>
      <c r="C209" s="49"/>
      <c r="D209" s="194" t="s">
        <v>619</v>
      </c>
      <c r="E209" s="194" t="s">
        <v>539</v>
      </c>
      <c r="F209" s="220" t="s">
        <v>541</v>
      </c>
      <c r="G209" s="49" t="s">
        <v>2</v>
      </c>
      <c r="H209" s="56"/>
      <c r="I209" s="54"/>
      <c r="J209" s="54"/>
    </row>
    <row r="210" spans="1:16" s="99" customFormat="1" x14ac:dyDescent="0.25">
      <c r="A210" s="106" t="s">
        <v>3</v>
      </c>
      <c r="B210" s="60"/>
      <c r="C210" s="271" t="s">
        <v>4</v>
      </c>
      <c r="D210" s="273" t="s">
        <v>149</v>
      </c>
      <c r="E210" s="273" t="s">
        <v>149</v>
      </c>
      <c r="F210" s="271" t="s">
        <v>149</v>
      </c>
      <c r="G210" s="60"/>
      <c r="H210" s="56"/>
      <c r="I210" s="54"/>
      <c r="J210" s="246"/>
      <c r="K210" s="247"/>
      <c r="L210" s="247"/>
      <c r="M210" s="247"/>
      <c r="N210" s="247"/>
      <c r="O210" s="247"/>
      <c r="P210" s="247"/>
    </row>
    <row r="211" spans="1:16" s="99" customFormat="1" x14ac:dyDescent="0.25">
      <c r="A211" s="47" t="s">
        <v>230</v>
      </c>
      <c r="B211" s="127">
        <f>C211+G211</f>
        <v>315</v>
      </c>
      <c r="C211" s="130">
        <f>D211+E211+F211</f>
        <v>48</v>
      </c>
      <c r="D211" s="130">
        <v>36</v>
      </c>
      <c r="E211" s="130">
        <v>9</v>
      </c>
      <c r="F211" s="123">
        <v>3</v>
      </c>
      <c r="G211" s="129">
        <v>267</v>
      </c>
      <c r="H211" s="56"/>
      <c r="I211" s="54"/>
      <c r="J211" s="250"/>
      <c r="K211" s="251"/>
      <c r="L211" s="251"/>
      <c r="M211" s="251"/>
      <c r="N211" s="248"/>
      <c r="O211" s="249"/>
      <c r="P211" s="247"/>
    </row>
    <row r="212" spans="1:16" s="99" customFormat="1" x14ac:dyDescent="0.25">
      <c r="A212" s="64" t="s">
        <v>304</v>
      </c>
      <c r="B212" s="127">
        <f t="shared" ref="B212:G212" si="30">SUM(B211)</f>
        <v>315</v>
      </c>
      <c r="C212" s="134">
        <f t="shared" si="30"/>
        <v>48</v>
      </c>
      <c r="D212" s="134">
        <f t="shared" si="30"/>
        <v>36</v>
      </c>
      <c r="E212" s="134">
        <f t="shared" si="30"/>
        <v>9</v>
      </c>
      <c r="F212" s="134">
        <f t="shared" si="30"/>
        <v>3</v>
      </c>
      <c r="G212" s="135">
        <f t="shared" si="30"/>
        <v>267</v>
      </c>
      <c r="H212" s="56"/>
      <c r="I212" s="54"/>
      <c r="J212" s="250"/>
      <c r="K212" s="252"/>
      <c r="L212" s="252"/>
      <c r="M212" s="252"/>
      <c r="N212" s="252"/>
      <c r="O212" s="253"/>
      <c r="P212" s="247"/>
    </row>
    <row r="213" spans="1:16" s="99" customFormat="1" x14ac:dyDescent="0.25">
      <c r="A213" s="78"/>
      <c r="B213" s="98"/>
      <c r="C213" s="96"/>
      <c r="D213" s="96"/>
      <c r="E213" s="97"/>
      <c r="F213" s="97"/>
      <c r="G213" s="97"/>
      <c r="H213" s="96"/>
      <c r="I213" s="56"/>
      <c r="J213" s="246"/>
      <c r="K213" s="246"/>
      <c r="L213" s="247"/>
      <c r="M213" s="247"/>
      <c r="N213" s="247"/>
      <c r="O213" s="247"/>
      <c r="P213" s="247"/>
    </row>
    <row r="214" spans="1:16" ht="66" customHeight="1" x14ac:dyDescent="0.25">
      <c r="A214" s="296" t="s">
        <v>776</v>
      </c>
      <c r="B214" s="48" t="s">
        <v>1</v>
      </c>
      <c r="C214" s="48" t="s">
        <v>398</v>
      </c>
      <c r="D214" s="48" t="s">
        <v>399</v>
      </c>
      <c r="E214" s="148" t="s">
        <v>620</v>
      </c>
      <c r="F214" s="148" t="s">
        <v>621</v>
      </c>
      <c r="G214" s="148" t="s">
        <v>541</v>
      </c>
      <c r="H214" s="48" t="s">
        <v>2</v>
      </c>
      <c r="I214" s="46"/>
      <c r="J214" s="46"/>
      <c r="K214" s="46"/>
      <c r="L214" s="46"/>
      <c r="M214" s="46"/>
    </row>
    <row r="215" spans="1:16" x14ac:dyDescent="0.25">
      <c r="A215" s="62" t="s">
        <v>302</v>
      </c>
      <c r="B215" s="60"/>
      <c r="C215" s="271" t="s">
        <v>4</v>
      </c>
      <c r="D215" s="271" t="s">
        <v>4</v>
      </c>
      <c r="E215" s="271" t="s">
        <v>6</v>
      </c>
      <c r="F215" s="271" t="s">
        <v>6</v>
      </c>
      <c r="G215" s="271" t="s">
        <v>149</v>
      </c>
      <c r="H215" s="60"/>
      <c r="I215" s="46"/>
      <c r="J215" s="46"/>
      <c r="K215" s="46"/>
      <c r="L215" s="46"/>
      <c r="M215" s="46"/>
    </row>
    <row r="216" spans="1:16" x14ac:dyDescent="0.25">
      <c r="A216" s="47" t="s">
        <v>311</v>
      </c>
      <c r="B216" s="127">
        <f>C216+D216+G216+H216</f>
        <v>210</v>
      </c>
      <c r="C216" s="130">
        <f>E216</f>
        <v>75</v>
      </c>
      <c r="D216" s="130">
        <f>F216</f>
        <v>74</v>
      </c>
      <c r="E216" s="123">
        <v>75</v>
      </c>
      <c r="F216" s="123">
        <v>74</v>
      </c>
      <c r="G216" s="123">
        <v>2</v>
      </c>
      <c r="H216" s="129">
        <v>59</v>
      </c>
      <c r="I216" s="46"/>
      <c r="J216" s="46"/>
      <c r="K216" s="46"/>
      <c r="L216" s="46"/>
      <c r="M216" s="46"/>
    </row>
    <row r="217" spans="1:16" x14ac:dyDescent="0.25">
      <c r="A217" s="47" t="s">
        <v>26</v>
      </c>
      <c r="B217" s="127">
        <f>C217+D217+G217+H217</f>
        <v>242</v>
      </c>
      <c r="C217" s="130">
        <f>E217</f>
        <v>97</v>
      </c>
      <c r="D217" s="130">
        <f>F217</f>
        <v>90</v>
      </c>
      <c r="E217" s="123">
        <v>97</v>
      </c>
      <c r="F217" s="123">
        <v>90</v>
      </c>
      <c r="G217" s="123">
        <v>0</v>
      </c>
      <c r="H217" s="129">
        <v>55</v>
      </c>
      <c r="I217" s="46"/>
      <c r="J217" s="46"/>
      <c r="K217" s="46"/>
      <c r="L217" s="46"/>
      <c r="M217" s="46"/>
    </row>
    <row r="218" spans="1:16" x14ac:dyDescent="0.25">
      <c r="A218" s="64" t="s">
        <v>304</v>
      </c>
      <c r="B218" s="127">
        <f t="shared" ref="B218:G218" si="31">SUM(B216:B217)</f>
        <v>452</v>
      </c>
      <c r="C218" s="134">
        <f t="shared" si="31"/>
        <v>172</v>
      </c>
      <c r="D218" s="134">
        <f t="shared" si="31"/>
        <v>164</v>
      </c>
      <c r="E218" s="134">
        <f t="shared" si="31"/>
        <v>172</v>
      </c>
      <c r="F218" s="142">
        <f t="shared" si="31"/>
        <v>164</v>
      </c>
      <c r="G218" s="134">
        <f t="shared" si="31"/>
        <v>2</v>
      </c>
      <c r="H218" s="135">
        <f>SUM(H216:H217)</f>
        <v>114</v>
      </c>
      <c r="I218" s="46"/>
      <c r="J218" s="46"/>
      <c r="K218" s="46"/>
      <c r="L218" s="46"/>
      <c r="M218" s="46"/>
    </row>
    <row r="219" spans="1:16" s="99" customFormat="1" x14ac:dyDescent="0.25">
      <c r="A219" s="78"/>
      <c r="B219" s="171"/>
      <c r="C219" s="172"/>
      <c r="D219" s="172"/>
      <c r="E219" s="172"/>
      <c r="F219" s="261"/>
      <c r="G219" s="172"/>
      <c r="H219" s="173"/>
      <c r="I219" s="54"/>
      <c r="J219" s="54"/>
      <c r="K219" s="54"/>
      <c r="L219" s="54"/>
      <c r="M219" s="54"/>
    </row>
    <row r="220" spans="1:16" x14ac:dyDescent="0.25">
      <c r="A220" s="66"/>
      <c r="B220" s="66"/>
      <c r="C220" s="67"/>
      <c r="D220" s="66"/>
      <c r="E220" s="87"/>
      <c r="F220" s="66"/>
      <c r="G220" s="46"/>
      <c r="H220" s="46"/>
      <c r="I220" s="46"/>
      <c r="J220" s="46"/>
      <c r="K220" s="46"/>
      <c r="L220" s="46"/>
      <c r="M220" s="46"/>
      <c r="N220" s="46"/>
    </row>
    <row r="221" spans="1:16" ht="57" customHeight="1" x14ac:dyDescent="0.25">
      <c r="A221" s="296" t="s">
        <v>777</v>
      </c>
      <c r="B221" s="49" t="s">
        <v>1</v>
      </c>
      <c r="C221" s="49" t="s">
        <v>312</v>
      </c>
      <c r="D221" s="220" t="s">
        <v>622</v>
      </c>
      <c r="E221" s="220" t="s">
        <v>541</v>
      </c>
      <c r="F221" s="49" t="s">
        <v>2</v>
      </c>
      <c r="G221" s="46"/>
      <c r="H221" s="57"/>
      <c r="I221" s="57"/>
      <c r="J221" s="57"/>
      <c r="K221" s="57"/>
      <c r="L221" s="46"/>
      <c r="M221" s="46"/>
      <c r="N221" s="46"/>
    </row>
    <row r="222" spans="1:16" x14ac:dyDescent="0.25">
      <c r="A222" s="62" t="s">
        <v>3</v>
      </c>
      <c r="B222" s="60"/>
      <c r="C222" s="271" t="s">
        <v>4</v>
      </c>
      <c r="D222" s="271" t="s">
        <v>6</v>
      </c>
      <c r="E222" s="271" t="s">
        <v>149</v>
      </c>
      <c r="F222" s="60"/>
      <c r="G222" s="46"/>
      <c r="H222" s="57"/>
      <c r="I222" s="57"/>
      <c r="J222" s="57"/>
      <c r="K222" s="57"/>
      <c r="L222" s="46"/>
      <c r="M222" s="46"/>
      <c r="N222" s="46"/>
    </row>
    <row r="223" spans="1:16" x14ac:dyDescent="0.25">
      <c r="A223" s="47" t="s">
        <v>39</v>
      </c>
      <c r="B223" s="127">
        <f>C223+E223+F223</f>
        <v>146</v>
      </c>
      <c r="C223" s="130">
        <f>D223</f>
        <v>121</v>
      </c>
      <c r="D223" s="123">
        <v>121</v>
      </c>
      <c r="E223" s="123">
        <v>2</v>
      </c>
      <c r="F223" s="129">
        <v>23</v>
      </c>
      <c r="G223" s="46"/>
      <c r="H223" s="55"/>
      <c r="I223" s="55"/>
      <c r="J223" s="57"/>
      <c r="K223" s="57"/>
      <c r="L223" s="46"/>
      <c r="M223" s="46"/>
      <c r="N223" s="46"/>
    </row>
    <row r="224" spans="1:16" x14ac:dyDescent="0.25">
      <c r="A224" s="47" t="s">
        <v>40</v>
      </c>
      <c r="B224" s="127">
        <f>C224+E224+F224</f>
        <v>152</v>
      </c>
      <c r="C224" s="130">
        <f>D224</f>
        <v>134</v>
      </c>
      <c r="D224" s="123">
        <v>134</v>
      </c>
      <c r="E224" s="123">
        <v>1</v>
      </c>
      <c r="F224" s="129">
        <v>17</v>
      </c>
      <c r="G224" s="46"/>
      <c r="H224" s="55"/>
      <c r="I224" s="55"/>
      <c r="J224" s="57"/>
      <c r="K224" s="57"/>
      <c r="L224" s="46"/>
      <c r="M224" s="46"/>
      <c r="N224" s="46"/>
    </row>
    <row r="225" spans="1:15" x14ac:dyDescent="0.25">
      <c r="A225" s="47" t="s">
        <v>41</v>
      </c>
      <c r="B225" s="127">
        <f>C225+E225+F225</f>
        <v>173</v>
      </c>
      <c r="C225" s="130">
        <f>D225</f>
        <v>147</v>
      </c>
      <c r="D225" s="123">
        <v>147</v>
      </c>
      <c r="E225" s="123">
        <v>2</v>
      </c>
      <c r="F225" s="129">
        <v>24</v>
      </c>
      <c r="G225" s="46"/>
      <c r="H225" s="55"/>
      <c r="I225" s="55"/>
      <c r="J225" s="57"/>
      <c r="K225" s="57"/>
      <c r="L225" s="46"/>
      <c r="M225" s="46"/>
      <c r="N225" s="46"/>
    </row>
    <row r="226" spans="1:15" x14ac:dyDescent="0.25">
      <c r="A226" s="64" t="s">
        <v>304</v>
      </c>
      <c r="B226" s="127">
        <f>SUM(B223:B225)</f>
        <v>471</v>
      </c>
      <c r="C226" s="134">
        <f>SUM(C223:C225)</f>
        <v>402</v>
      </c>
      <c r="D226" s="142">
        <f>SUM(D223:D225)</f>
        <v>402</v>
      </c>
      <c r="E226" s="134">
        <f>SUM(E223:E225)</f>
        <v>5</v>
      </c>
      <c r="F226" s="135">
        <f>SUM(F223:F225)</f>
        <v>64</v>
      </c>
      <c r="G226" s="88"/>
      <c r="H226" s="74"/>
      <c r="I226" s="74"/>
      <c r="J226" s="57"/>
      <c r="K226" s="57"/>
      <c r="L226" s="46"/>
      <c r="M226" s="46"/>
      <c r="N226" s="46"/>
    </row>
    <row r="228" spans="1:15" x14ac:dyDescent="0.25">
      <c r="A228" s="66"/>
      <c r="B228" s="66"/>
      <c r="C228" s="67"/>
      <c r="D228" s="66"/>
      <c r="E228" s="87"/>
      <c r="F228" s="66"/>
      <c r="G228" s="46"/>
      <c r="H228" s="46"/>
      <c r="I228" s="46"/>
      <c r="J228" s="46"/>
      <c r="K228" s="46"/>
      <c r="L228" s="46"/>
      <c r="M228" s="46"/>
    </row>
    <row r="229" spans="1:15" ht="57" customHeight="1" x14ac:dyDescent="0.25">
      <c r="A229" s="296" t="s">
        <v>778</v>
      </c>
      <c r="B229" s="49" t="s">
        <v>1</v>
      </c>
      <c r="C229" s="49" t="s">
        <v>400</v>
      </c>
      <c r="D229" s="220" t="s">
        <v>623</v>
      </c>
      <c r="E229" s="220" t="s">
        <v>541</v>
      </c>
      <c r="F229" s="49" t="s">
        <v>2</v>
      </c>
      <c r="G229" s="46"/>
      <c r="H229" s="46"/>
      <c r="I229" s="46"/>
      <c r="J229" s="46"/>
      <c r="K229" s="46"/>
      <c r="L229" s="46"/>
      <c r="M229" s="46"/>
    </row>
    <row r="230" spans="1:15" x14ac:dyDescent="0.25">
      <c r="A230" s="62" t="s">
        <v>3</v>
      </c>
      <c r="B230" s="60"/>
      <c r="C230" s="271" t="s">
        <v>4</v>
      </c>
      <c r="D230" s="271" t="s">
        <v>6</v>
      </c>
      <c r="E230" s="271" t="s">
        <v>149</v>
      </c>
      <c r="F230" s="60"/>
      <c r="G230" s="46"/>
      <c r="H230" s="46"/>
      <c r="I230" s="57"/>
      <c r="J230" s="57"/>
      <c r="K230" s="57"/>
      <c r="L230" s="57"/>
      <c r="M230" s="57"/>
    </row>
    <row r="231" spans="1:15" x14ac:dyDescent="0.25">
      <c r="A231" s="47" t="s">
        <v>39</v>
      </c>
      <c r="B231" s="127">
        <f>C231+E231+F231</f>
        <v>146</v>
      </c>
      <c r="C231" s="130">
        <f>D231</f>
        <v>129</v>
      </c>
      <c r="D231" s="123">
        <v>129</v>
      </c>
      <c r="E231" s="123">
        <v>2</v>
      </c>
      <c r="F231" s="129">
        <v>15</v>
      </c>
      <c r="G231" s="46"/>
      <c r="H231" s="46"/>
      <c r="I231" s="55"/>
      <c r="J231" s="55"/>
      <c r="K231" s="55"/>
      <c r="L231" s="55"/>
      <c r="M231" s="57"/>
    </row>
    <row r="232" spans="1:15" x14ac:dyDescent="0.25">
      <c r="A232" s="47" t="s">
        <v>40</v>
      </c>
      <c r="B232" s="127">
        <f>C232+E232+F232</f>
        <v>152</v>
      </c>
      <c r="C232" s="130">
        <f>D232</f>
        <v>137</v>
      </c>
      <c r="D232" s="123">
        <v>137</v>
      </c>
      <c r="E232" s="123">
        <v>1</v>
      </c>
      <c r="F232" s="129">
        <v>14</v>
      </c>
      <c r="G232" s="46"/>
      <c r="H232" s="46"/>
      <c r="I232" s="55"/>
      <c r="J232" s="55"/>
      <c r="K232" s="55"/>
      <c r="L232" s="55"/>
      <c r="M232" s="57"/>
    </row>
    <row r="233" spans="1:15" x14ac:dyDescent="0.25">
      <c r="A233" s="47" t="s">
        <v>41</v>
      </c>
      <c r="B233" s="127">
        <f>C233+E233+F233</f>
        <v>173</v>
      </c>
      <c r="C233" s="130">
        <f>D233</f>
        <v>152</v>
      </c>
      <c r="D233" s="123">
        <v>152</v>
      </c>
      <c r="E233" s="123">
        <v>0</v>
      </c>
      <c r="F233" s="129">
        <v>21</v>
      </c>
      <c r="G233" s="46"/>
      <c r="H233" s="46"/>
      <c r="I233" s="55"/>
      <c r="J233" s="55"/>
      <c r="K233" s="55"/>
      <c r="L233" s="55"/>
      <c r="M233" s="57"/>
    </row>
    <row r="234" spans="1:15" x14ac:dyDescent="0.25">
      <c r="A234" s="64" t="s">
        <v>304</v>
      </c>
      <c r="B234" s="127">
        <f>SUM(B231:B233)</f>
        <v>471</v>
      </c>
      <c r="C234" s="127">
        <f>SUM(C231:C233)</f>
        <v>418</v>
      </c>
      <c r="D234" s="142">
        <f>SUM(D231:D233)</f>
        <v>418</v>
      </c>
      <c r="E234" s="134">
        <f>SUM(E231:E233)</f>
        <v>3</v>
      </c>
      <c r="F234" s="142">
        <f>SUM(F231:F233)</f>
        <v>50</v>
      </c>
      <c r="G234" s="46"/>
      <c r="H234" s="46"/>
      <c r="I234" s="57"/>
      <c r="J234" s="57"/>
      <c r="K234" s="57"/>
      <c r="L234" s="57"/>
      <c r="M234" s="57"/>
    </row>
    <row r="235" spans="1:15" x14ac:dyDescent="0.25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</row>
    <row r="236" spans="1:15" x14ac:dyDescent="0.25">
      <c r="A236" s="66"/>
      <c r="B236" s="66"/>
      <c r="C236" s="67"/>
      <c r="D236" s="66"/>
      <c r="E236" s="66"/>
      <c r="F236" s="67"/>
      <c r="G236" s="87"/>
      <c r="H236" s="66"/>
      <c r="I236" s="46"/>
      <c r="J236" s="46"/>
      <c r="K236" s="46"/>
      <c r="L236" s="46"/>
    </row>
    <row r="237" spans="1:15" ht="57" customHeight="1" x14ac:dyDescent="0.25">
      <c r="A237" s="296" t="s">
        <v>779</v>
      </c>
      <c r="B237" s="49" t="s">
        <v>1</v>
      </c>
      <c r="C237" s="49" t="s">
        <v>401</v>
      </c>
      <c r="D237" s="49" t="s">
        <v>402</v>
      </c>
      <c r="E237" s="220" t="s">
        <v>624</v>
      </c>
      <c r="F237" s="220" t="s">
        <v>625</v>
      </c>
      <c r="G237" s="220" t="s">
        <v>541</v>
      </c>
      <c r="H237" s="49" t="s">
        <v>2</v>
      </c>
      <c r="I237" s="46"/>
      <c r="J237" s="46"/>
      <c r="K237" s="46"/>
      <c r="L237" s="46"/>
    </row>
    <row r="238" spans="1:15" x14ac:dyDescent="0.25">
      <c r="A238" s="62" t="s">
        <v>302</v>
      </c>
      <c r="B238" s="60"/>
      <c r="C238" s="271" t="s">
        <v>4</v>
      </c>
      <c r="D238" s="271" t="s">
        <v>4</v>
      </c>
      <c r="E238" s="271" t="s">
        <v>6</v>
      </c>
      <c r="F238" s="271" t="s">
        <v>6</v>
      </c>
      <c r="G238" s="271" t="s">
        <v>149</v>
      </c>
      <c r="H238" s="60"/>
      <c r="I238" s="46"/>
      <c r="J238" s="57"/>
      <c r="K238" s="57"/>
      <c r="L238" s="57"/>
    </row>
    <row r="239" spans="1:15" x14ac:dyDescent="0.25">
      <c r="A239" s="47" t="s">
        <v>39</v>
      </c>
      <c r="B239" s="127">
        <f>C239+D239+G239+H239</f>
        <v>292</v>
      </c>
      <c r="C239" s="130">
        <f t="shared" ref="C239:D241" si="32">E239</f>
        <v>118</v>
      </c>
      <c r="D239" s="129">
        <f t="shared" si="32"/>
        <v>119</v>
      </c>
      <c r="E239" s="123">
        <v>118</v>
      </c>
      <c r="F239" s="123">
        <v>119</v>
      </c>
      <c r="G239" s="123">
        <v>4</v>
      </c>
      <c r="H239" s="129">
        <v>51</v>
      </c>
      <c r="I239" s="46"/>
      <c r="J239" s="55"/>
      <c r="K239" s="55"/>
      <c r="L239" s="55"/>
    </row>
    <row r="240" spans="1:15" x14ac:dyDescent="0.25">
      <c r="A240" s="47" t="s">
        <v>40</v>
      </c>
      <c r="B240" s="127">
        <f>C240+D240+G240+H240</f>
        <v>304</v>
      </c>
      <c r="C240" s="130">
        <f t="shared" si="32"/>
        <v>131</v>
      </c>
      <c r="D240" s="129">
        <f t="shared" si="32"/>
        <v>128</v>
      </c>
      <c r="E240" s="123">
        <v>131</v>
      </c>
      <c r="F240" s="123">
        <v>128</v>
      </c>
      <c r="G240" s="123">
        <v>2</v>
      </c>
      <c r="H240" s="129">
        <v>43</v>
      </c>
      <c r="I240" s="46"/>
      <c r="J240" s="55"/>
      <c r="K240" s="55"/>
      <c r="L240" s="55"/>
    </row>
    <row r="241" spans="1:15" x14ac:dyDescent="0.25">
      <c r="A241" s="47" t="s">
        <v>41</v>
      </c>
      <c r="B241" s="127">
        <f>C241+D241+G241+H241</f>
        <v>346</v>
      </c>
      <c r="C241" s="130">
        <f t="shared" si="32"/>
        <v>140</v>
      </c>
      <c r="D241" s="129">
        <f t="shared" si="32"/>
        <v>139</v>
      </c>
      <c r="E241" s="123">
        <v>140</v>
      </c>
      <c r="F241" s="123">
        <v>139</v>
      </c>
      <c r="G241" s="123">
        <v>0</v>
      </c>
      <c r="H241" s="129">
        <v>67</v>
      </c>
      <c r="I241" s="46"/>
      <c r="J241" s="55"/>
      <c r="K241" s="55"/>
      <c r="L241" s="55"/>
    </row>
    <row r="242" spans="1:15" x14ac:dyDescent="0.25">
      <c r="A242" s="64" t="s">
        <v>304</v>
      </c>
      <c r="B242" s="127">
        <f t="shared" ref="B242:G242" si="33">SUM(B239:B241)</f>
        <v>942</v>
      </c>
      <c r="C242" s="160">
        <f t="shared" si="33"/>
        <v>389</v>
      </c>
      <c r="D242" s="161">
        <f t="shared" si="33"/>
        <v>386</v>
      </c>
      <c r="E242" s="161">
        <f t="shared" si="33"/>
        <v>389</v>
      </c>
      <c r="F242" s="162">
        <f t="shared" si="33"/>
        <v>386</v>
      </c>
      <c r="G242" s="161">
        <f t="shared" si="33"/>
        <v>6</v>
      </c>
      <c r="H242" s="138">
        <f>SUM(H239:H241)</f>
        <v>161</v>
      </c>
      <c r="I242" s="46"/>
      <c r="J242" s="57"/>
      <c r="K242" s="57"/>
      <c r="L242" s="57"/>
    </row>
    <row r="243" spans="1:15" s="99" customFormat="1" x14ac:dyDescent="0.25">
      <c r="A243" s="78"/>
      <c r="B243" s="171"/>
      <c r="C243" s="171"/>
      <c r="D243" s="261"/>
      <c r="E243" s="261"/>
      <c r="F243" s="172"/>
      <c r="G243" s="261"/>
      <c r="H243" s="173"/>
      <c r="I243" s="54"/>
      <c r="J243" s="58"/>
      <c r="K243" s="58"/>
      <c r="L243" s="58"/>
    </row>
    <row r="244" spans="1:15" s="99" customFormat="1" ht="57" customHeight="1" x14ac:dyDescent="0.25">
      <c r="A244" s="146" t="s">
        <v>780</v>
      </c>
      <c r="B244" s="48" t="s">
        <v>1</v>
      </c>
      <c r="C244" s="48" t="s">
        <v>403</v>
      </c>
      <c r="D244" s="148" t="s">
        <v>626</v>
      </c>
      <c r="E244" s="148" t="s">
        <v>541</v>
      </c>
      <c r="F244" s="48" t="s">
        <v>2</v>
      </c>
      <c r="G244" s="54"/>
      <c r="H244" s="58"/>
      <c r="I244" s="58"/>
      <c r="J244" s="58"/>
    </row>
    <row r="245" spans="1:15" s="99" customFormat="1" x14ac:dyDescent="0.25">
      <c r="A245" s="62" t="s">
        <v>3</v>
      </c>
      <c r="B245" s="60"/>
      <c r="C245" s="271" t="s">
        <v>4</v>
      </c>
      <c r="D245" s="271" t="s">
        <v>6</v>
      </c>
      <c r="E245" s="271" t="s">
        <v>149</v>
      </c>
      <c r="F245" s="60"/>
      <c r="G245" s="54"/>
      <c r="H245" s="58"/>
      <c r="I245" s="58"/>
      <c r="J245" s="58"/>
    </row>
    <row r="246" spans="1:15" s="99" customFormat="1" x14ac:dyDescent="0.25">
      <c r="A246" s="47" t="s">
        <v>39</v>
      </c>
      <c r="B246" s="127">
        <f>C246+E246+F246</f>
        <v>146</v>
      </c>
      <c r="C246" s="130">
        <f>D246</f>
        <v>132</v>
      </c>
      <c r="D246" s="123">
        <v>132</v>
      </c>
      <c r="E246" s="123">
        <v>4</v>
      </c>
      <c r="F246" s="129">
        <v>10</v>
      </c>
      <c r="G246" s="54"/>
      <c r="H246" s="58"/>
      <c r="I246" s="58"/>
      <c r="J246" s="58"/>
    </row>
    <row r="247" spans="1:15" s="99" customFormat="1" x14ac:dyDescent="0.25">
      <c r="A247" s="47" t="s">
        <v>40</v>
      </c>
      <c r="B247" s="127">
        <f>C247+E247+F247</f>
        <v>152</v>
      </c>
      <c r="C247" s="130">
        <f>D247</f>
        <v>137</v>
      </c>
      <c r="D247" s="123">
        <v>137</v>
      </c>
      <c r="E247" s="123">
        <v>1</v>
      </c>
      <c r="F247" s="129">
        <v>14</v>
      </c>
      <c r="G247" s="54"/>
      <c r="H247" s="58"/>
      <c r="I247" s="58"/>
      <c r="J247" s="58"/>
    </row>
    <row r="248" spans="1:15" s="99" customFormat="1" x14ac:dyDescent="0.25">
      <c r="A248" s="47" t="s">
        <v>41</v>
      </c>
      <c r="B248" s="127">
        <f>C248+E248+F248</f>
        <v>173</v>
      </c>
      <c r="C248" s="130">
        <f>D248</f>
        <v>148</v>
      </c>
      <c r="D248" s="123">
        <v>148</v>
      </c>
      <c r="E248" s="123">
        <v>1</v>
      </c>
      <c r="F248" s="129">
        <v>24</v>
      </c>
      <c r="G248" s="54"/>
      <c r="H248" s="58"/>
      <c r="I248" s="58"/>
      <c r="J248" s="58"/>
    </row>
    <row r="249" spans="1:15" s="99" customFormat="1" x14ac:dyDescent="0.25">
      <c r="A249" s="64" t="s">
        <v>304</v>
      </c>
      <c r="B249" s="127">
        <f>SUM(B246:B248)</f>
        <v>471</v>
      </c>
      <c r="C249" s="160">
        <f>SUM(C246:C248)</f>
        <v>417</v>
      </c>
      <c r="D249" s="161">
        <f>SUM(D246:D248)</f>
        <v>417</v>
      </c>
      <c r="E249" s="161">
        <f>SUM(E246:E248)</f>
        <v>6</v>
      </c>
      <c r="F249" s="138">
        <f>SUM(F246:F248)</f>
        <v>48</v>
      </c>
      <c r="G249" s="54"/>
      <c r="H249" s="58"/>
      <c r="I249" s="58"/>
      <c r="J249" s="58"/>
    </row>
    <row r="250" spans="1:15" s="99" customFormat="1" x14ac:dyDescent="0.25">
      <c r="A250" s="78"/>
      <c r="B250" s="98"/>
      <c r="C250" s="98"/>
      <c r="D250" s="97"/>
      <c r="E250" s="97"/>
      <c r="F250" s="96"/>
      <c r="G250" s="97"/>
      <c r="H250" s="56"/>
      <c r="I250" s="54"/>
      <c r="J250" s="58"/>
      <c r="K250" s="58"/>
      <c r="L250" s="58"/>
    </row>
    <row r="251" spans="1:15" ht="63.75" customHeight="1" x14ac:dyDescent="0.25">
      <c r="A251" s="296" t="s">
        <v>781</v>
      </c>
      <c r="B251" s="48" t="s">
        <v>1</v>
      </c>
      <c r="C251" s="48" t="s">
        <v>325</v>
      </c>
      <c r="D251" s="148" t="s">
        <v>627</v>
      </c>
      <c r="E251" s="48" t="s">
        <v>325</v>
      </c>
      <c r="F251" s="48" t="s">
        <v>325</v>
      </c>
      <c r="G251" s="148" t="s">
        <v>541</v>
      </c>
      <c r="H251" s="48" t="s">
        <v>2</v>
      </c>
      <c r="I251" s="83"/>
      <c r="J251" s="68"/>
      <c r="K251" s="58"/>
      <c r="L251" s="58"/>
      <c r="M251" s="57"/>
      <c r="N251" s="57"/>
      <c r="O251" s="46"/>
    </row>
    <row r="252" spans="1:15" x14ac:dyDescent="0.25">
      <c r="A252" s="62" t="s">
        <v>3</v>
      </c>
      <c r="B252" s="60"/>
      <c r="C252" s="271" t="s">
        <v>4</v>
      </c>
      <c r="D252" s="271" t="s">
        <v>6</v>
      </c>
      <c r="E252" s="271" t="s">
        <v>7</v>
      </c>
      <c r="F252" s="271" t="s">
        <v>9</v>
      </c>
      <c r="G252" s="271" t="s">
        <v>149</v>
      </c>
      <c r="H252" s="60"/>
      <c r="I252" s="83"/>
      <c r="J252" s="68"/>
      <c r="K252" s="58"/>
      <c r="L252" s="58"/>
      <c r="M252" s="57"/>
      <c r="N252" s="57"/>
      <c r="O252" s="46"/>
    </row>
    <row r="253" spans="1:15" x14ac:dyDescent="0.25">
      <c r="A253" s="47" t="s">
        <v>313</v>
      </c>
      <c r="B253" s="127">
        <f>C253+G253+H253</f>
        <v>126</v>
      </c>
      <c r="C253" s="130">
        <f>D253+E253+F253</f>
        <v>104</v>
      </c>
      <c r="D253" s="123">
        <v>74</v>
      </c>
      <c r="E253" s="123">
        <v>19</v>
      </c>
      <c r="F253" s="123">
        <v>11</v>
      </c>
      <c r="G253" s="123">
        <v>0</v>
      </c>
      <c r="H253" s="129">
        <v>22</v>
      </c>
      <c r="I253" s="83"/>
      <c r="J253" s="68"/>
      <c r="K253" s="58"/>
      <c r="L253" s="58"/>
      <c r="M253" s="57"/>
      <c r="N253" s="57"/>
      <c r="O253" s="46"/>
    </row>
    <row r="254" spans="1:15" x14ac:dyDescent="0.25">
      <c r="A254" s="47" t="s">
        <v>314</v>
      </c>
      <c r="B254" s="127">
        <f t="shared" ref="B254:B262" si="34">C254+G254+H254</f>
        <v>156</v>
      </c>
      <c r="C254" s="130">
        <f t="shared" ref="C254:C262" si="35">D254+E254+F254</f>
        <v>120</v>
      </c>
      <c r="D254" s="123">
        <v>78</v>
      </c>
      <c r="E254" s="123">
        <v>24</v>
      </c>
      <c r="F254" s="123">
        <v>18</v>
      </c>
      <c r="G254" s="123">
        <v>1</v>
      </c>
      <c r="H254" s="129">
        <v>35</v>
      </c>
      <c r="I254" s="83"/>
      <c r="J254" s="68"/>
      <c r="K254" s="58"/>
      <c r="L254" s="58"/>
      <c r="M254" s="57"/>
      <c r="N254" s="57"/>
    </row>
    <row r="255" spans="1:15" x14ac:dyDescent="0.25">
      <c r="A255" s="47" t="s">
        <v>315</v>
      </c>
      <c r="B255" s="127">
        <f t="shared" si="34"/>
        <v>190</v>
      </c>
      <c r="C255" s="130">
        <f t="shared" si="35"/>
        <v>159</v>
      </c>
      <c r="D255" s="123">
        <v>115</v>
      </c>
      <c r="E255" s="123">
        <v>23</v>
      </c>
      <c r="F255" s="123">
        <v>21</v>
      </c>
      <c r="G255" s="123">
        <v>0</v>
      </c>
      <c r="H255" s="129">
        <v>31</v>
      </c>
      <c r="I255" s="83"/>
      <c r="J255" s="68"/>
      <c r="K255" s="58"/>
      <c r="L255" s="58"/>
      <c r="M255" s="57"/>
      <c r="N255" s="57"/>
    </row>
    <row r="256" spans="1:15" x14ac:dyDescent="0.25">
      <c r="A256" s="47" t="s">
        <v>316</v>
      </c>
      <c r="B256" s="127">
        <f t="shared" si="34"/>
        <v>57</v>
      </c>
      <c r="C256" s="130">
        <f t="shared" si="35"/>
        <v>45</v>
      </c>
      <c r="D256" s="123">
        <v>28</v>
      </c>
      <c r="E256" s="123">
        <v>10</v>
      </c>
      <c r="F256" s="123">
        <v>7</v>
      </c>
      <c r="G256" s="123">
        <v>1</v>
      </c>
      <c r="H256" s="129">
        <v>11</v>
      </c>
      <c r="I256" s="70"/>
      <c r="J256" s="55"/>
      <c r="K256" s="55"/>
      <c r="L256" s="55"/>
      <c r="M256" s="57"/>
      <c r="N256" s="57"/>
    </row>
    <row r="257" spans="1:16" x14ac:dyDescent="0.25">
      <c r="A257" s="47" t="s">
        <v>317</v>
      </c>
      <c r="B257" s="127">
        <f t="shared" si="34"/>
        <v>30</v>
      </c>
      <c r="C257" s="130">
        <f t="shared" si="35"/>
        <v>28</v>
      </c>
      <c r="D257" s="123">
        <v>21</v>
      </c>
      <c r="E257" s="123">
        <v>7</v>
      </c>
      <c r="F257" s="123">
        <v>0</v>
      </c>
      <c r="G257" s="123">
        <v>0</v>
      </c>
      <c r="H257" s="129">
        <v>2</v>
      </c>
      <c r="I257" s="70"/>
      <c r="J257" s="55"/>
      <c r="K257" s="55"/>
      <c r="L257" s="55"/>
      <c r="M257" s="57"/>
      <c r="N257" s="57"/>
    </row>
    <row r="258" spans="1:16" x14ac:dyDescent="0.25">
      <c r="A258" s="47" t="s">
        <v>318</v>
      </c>
      <c r="B258" s="127">
        <f t="shared" si="34"/>
        <v>116</v>
      </c>
      <c r="C258" s="130">
        <f t="shared" si="35"/>
        <v>95</v>
      </c>
      <c r="D258" s="123">
        <v>63</v>
      </c>
      <c r="E258" s="123">
        <v>17</v>
      </c>
      <c r="F258" s="123">
        <v>15</v>
      </c>
      <c r="G258" s="123">
        <v>0</v>
      </c>
      <c r="H258" s="129">
        <v>21</v>
      </c>
      <c r="I258" s="70"/>
      <c r="J258" s="55"/>
      <c r="K258" s="55"/>
      <c r="L258" s="55"/>
      <c r="M258" s="57"/>
      <c r="N258" s="57"/>
    </row>
    <row r="259" spans="1:16" x14ac:dyDescent="0.25">
      <c r="A259" s="47" t="s">
        <v>319</v>
      </c>
      <c r="B259" s="127">
        <f t="shared" si="34"/>
        <v>83</v>
      </c>
      <c r="C259" s="130">
        <f t="shared" si="35"/>
        <v>74</v>
      </c>
      <c r="D259" s="123">
        <v>52</v>
      </c>
      <c r="E259" s="123">
        <v>12</v>
      </c>
      <c r="F259" s="123">
        <v>10</v>
      </c>
      <c r="G259" s="123">
        <v>1</v>
      </c>
      <c r="H259" s="129">
        <v>8</v>
      </c>
      <c r="I259" s="46"/>
      <c r="J259" s="55"/>
      <c r="K259" s="55"/>
      <c r="L259" s="55"/>
      <c r="M259" s="57"/>
      <c r="N259" s="57"/>
    </row>
    <row r="260" spans="1:16" x14ac:dyDescent="0.25">
      <c r="A260" s="47" t="s">
        <v>320</v>
      </c>
      <c r="B260" s="127">
        <f t="shared" si="34"/>
        <v>68</v>
      </c>
      <c r="C260" s="130">
        <f t="shared" si="35"/>
        <v>55</v>
      </c>
      <c r="D260" s="123">
        <v>41</v>
      </c>
      <c r="E260" s="123">
        <v>7</v>
      </c>
      <c r="F260" s="123">
        <v>7</v>
      </c>
      <c r="G260" s="123">
        <v>0</v>
      </c>
      <c r="H260" s="129">
        <v>13</v>
      </c>
      <c r="I260" s="46"/>
      <c r="J260" s="55"/>
      <c r="K260" s="55"/>
      <c r="L260" s="55"/>
      <c r="M260" s="57"/>
      <c r="N260" s="57"/>
    </row>
    <row r="261" spans="1:16" x14ac:dyDescent="0.25">
      <c r="A261" s="47" t="s">
        <v>321</v>
      </c>
      <c r="B261" s="127">
        <f t="shared" si="34"/>
        <v>10</v>
      </c>
      <c r="C261" s="130">
        <f t="shared" si="35"/>
        <v>9</v>
      </c>
      <c r="D261" s="123">
        <v>2</v>
      </c>
      <c r="E261" s="123">
        <v>4</v>
      </c>
      <c r="F261" s="123">
        <v>3</v>
      </c>
      <c r="G261" s="123">
        <v>0</v>
      </c>
      <c r="H261" s="129">
        <v>1</v>
      </c>
      <c r="I261" s="70"/>
      <c r="J261" s="55"/>
      <c r="K261" s="55"/>
      <c r="L261" s="55"/>
      <c r="M261" s="57"/>
      <c r="N261" s="57"/>
    </row>
    <row r="262" spans="1:16" x14ac:dyDescent="0.25">
      <c r="A262" s="47" t="s">
        <v>322</v>
      </c>
      <c r="B262" s="127">
        <f t="shared" si="34"/>
        <v>131</v>
      </c>
      <c r="C262" s="130">
        <f t="shared" si="35"/>
        <v>116</v>
      </c>
      <c r="D262" s="123">
        <v>88</v>
      </c>
      <c r="E262" s="123">
        <v>19</v>
      </c>
      <c r="F262" s="123">
        <v>9</v>
      </c>
      <c r="G262" s="123">
        <v>2</v>
      </c>
      <c r="H262" s="129">
        <v>13</v>
      </c>
      <c r="I262" s="70"/>
      <c r="J262" s="55"/>
      <c r="K262" s="55"/>
      <c r="L262" s="55"/>
      <c r="M262" s="57"/>
      <c r="N262" s="57"/>
    </row>
    <row r="263" spans="1:16" x14ac:dyDescent="0.25">
      <c r="A263" s="64" t="s">
        <v>304</v>
      </c>
      <c r="B263" s="127">
        <f t="shared" ref="B263:G263" si="36">SUM(B253:B262)</f>
        <v>967</v>
      </c>
      <c r="C263" s="134">
        <f t="shared" si="36"/>
        <v>805</v>
      </c>
      <c r="D263" s="142">
        <f t="shared" si="36"/>
        <v>562</v>
      </c>
      <c r="E263" s="142">
        <f t="shared" si="36"/>
        <v>142</v>
      </c>
      <c r="F263" s="142">
        <f t="shared" si="36"/>
        <v>101</v>
      </c>
      <c r="G263" s="134">
        <f t="shared" si="36"/>
        <v>5</v>
      </c>
      <c r="H263" s="142">
        <f>SUM(H253:H262)</f>
        <v>157</v>
      </c>
      <c r="I263" s="70"/>
      <c r="J263" s="55"/>
      <c r="K263" s="55"/>
      <c r="L263" s="55"/>
      <c r="M263" s="57"/>
      <c r="N263" s="57"/>
    </row>
    <row r="264" spans="1:16" s="99" customFormat="1" x14ac:dyDescent="0.25">
      <c r="A264" s="78"/>
      <c r="B264" s="171"/>
      <c r="C264" s="172"/>
      <c r="D264" s="261"/>
      <c r="E264" s="261"/>
      <c r="F264" s="261"/>
      <c r="G264" s="172"/>
      <c r="H264" s="261"/>
      <c r="I264" s="83"/>
      <c r="J264" s="55"/>
      <c r="K264" s="55"/>
      <c r="L264" s="55"/>
      <c r="M264" s="58"/>
      <c r="N264" s="58"/>
    </row>
    <row r="265" spans="1:16" ht="57" customHeight="1" x14ac:dyDescent="0.25">
      <c r="A265" s="146" t="s">
        <v>782</v>
      </c>
      <c r="B265" s="48" t="s">
        <v>1</v>
      </c>
      <c r="C265" s="48" t="s">
        <v>323</v>
      </c>
      <c r="D265" s="48" t="s">
        <v>324</v>
      </c>
      <c r="E265" s="48" t="s">
        <v>323</v>
      </c>
      <c r="F265" s="48" t="s">
        <v>323</v>
      </c>
      <c r="G265" s="48" t="s">
        <v>323</v>
      </c>
      <c r="H265" s="48" t="s">
        <v>323</v>
      </c>
      <c r="I265" s="148" t="s">
        <v>541</v>
      </c>
      <c r="J265" s="48" t="s">
        <v>2</v>
      </c>
      <c r="K265" s="46"/>
      <c r="L265" s="57"/>
      <c r="M265" s="57"/>
      <c r="N265" s="57"/>
      <c r="O265" s="57"/>
      <c r="P265" s="57"/>
    </row>
    <row r="266" spans="1:16" x14ac:dyDescent="0.25">
      <c r="A266" s="62" t="s">
        <v>3</v>
      </c>
      <c r="B266" s="60"/>
      <c r="C266" s="271" t="s">
        <v>4</v>
      </c>
      <c r="D266" s="271" t="s">
        <v>5</v>
      </c>
      <c r="E266" s="271" t="s">
        <v>7</v>
      </c>
      <c r="F266" s="271" t="s">
        <v>8</v>
      </c>
      <c r="G266" s="271" t="s">
        <v>9</v>
      </c>
      <c r="H266" s="271" t="s">
        <v>251</v>
      </c>
      <c r="I266" s="271" t="s">
        <v>149</v>
      </c>
      <c r="J266" s="60"/>
      <c r="K266" s="46"/>
      <c r="L266" s="57"/>
      <c r="M266" s="57"/>
      <c r="N266" s="57"/>
      <c r="O266" s="57"/>
      <c r="P266" s="57"/>
    </row>
    <row r="267" spans="1:16" x14ac:dyDescent="0.25">
      <c r="A267" s="47" t="s">
        <v>313</v>
      </c>
      <c r="B267" s="127">
        <f>C267+I267+J267</f>
        <v>126</v>
      </c>
      <c r="C267" s="130">
        <f>D267+E267+F267+G267+H267</f>
        <v>111</v>
      </c>
      <c r="D267" s="123">
        <v>77</v>
      </c>
      <c r="E267" s="123">
        <v>25</v>
      </c>
      <c r="F267" s="123">
        <v>2</v>
      </c>
      <c r="G267" s="123">
        <v>6</v>
      </c>
      <c r="H267" s="123">
        <v>1</v>
      </c>
      <c r="I267" s="123">
        <v>0</v>
      </c>
      <c r="J267" s="129">
        <v>15</v>
      </c>
      <c r="K267" s="46"/>
      <c r="L267" s="55"/>
      <c r="M267" s="55"/>
      <c r="N267" s="55"/>
      <c r="O267" s="55"/>
      <c r="P267" s="57"/>
    </row>
    <row r="268" spans="1:16" x14ac:dyDescent="0.25">
      <c r="A268" s="47" t="s">
        <v>314</v>
      </c>
      <c r="B268" s="127">
        <f t="shared" ref="B268:B276" si="37">C268+I268+J268</f>
        <v>156</v>
      </c>
      <c r="C268" s="130">
        <f t="shared" ref="C268:C276" si="38">D268+E268+F268+G268+H268</f>
        <v>125</v>
      </c>
      <c r="D268" s="123">
        <v>73</v>
      </c>
      <c r="E268" s="123">
        <v>39</v>
      </c>
      <c r="F268" s="123">
        <v>5</v>
      </c>
      <c r="G268" s="123">
        <v>7</v>
      </c>
      <c r="H268" s="123">
        <v>1</v>
      </c>
      <c r="I268" s="123">
        <v>0</v>
      </c>
      <c r="J268" s="129">
        <v>31</v>
      </c>
      <c r="K268" s="46"/>
      <c r="L268" s="55"/>
      <c r="M268" s="55"/>
      <c r="N268" s="55"/>
      <c r="O268" s="55"/>
      <c r="P268" s="57"/>
    </row>
    <row r="269" spans="1:16" x14ac:dyDescent="0.25">
      <c r="A269" s="47" t="s">
        <v>315</v>
      </c>
      <c r="B269" s="127">
        <f t="shared" si="37"/>
        <v>190</v>
      </c>
      <c r="C269" s="130">
        <f t="shared" si="38"/>
        <v>156</v>
      </c>
      <c r="D269" s="123">
        <v>84</v>
      </c>
      <c r="E269" s="123">
        <v>57</v>
      </c>
      <c r="F269" s="123">
        <v>4</v>
      </c>
      <c r="G269" s="123">
        <v>8</v>
      </c>
      <c r="H269" s="123">
        <v>3</v>
      </c>
      <c r="I269" s="123">
        <v>0</v>
      </c>
      <c r="J269" s="129">
        <v>34</v>
      </c>
      <c r="K269" s="46"/>
      <c r="L269" s="55"/>
      <c r="M269" s="55"/>
      <c r="N269" s="55"/>
      <c r="O269" s="55"/>
      <c r="P269" s="57"/>
    </row>
    <row r="270" spans="1:16" x14ac:dyDescent="0.25">
      <c r="A270" s="47" t="s">
        <v>316</v>
      </c>
      <c r="B270" s="127">
        <f t="shared" si="37"/>
        <v>57</v>
      </c>
      <c r="C270" s="130">
        <f t="shared" si="38"/>
        <v>50</v>
      </c>
      <c r="D270" s="123">
        <v>21</v>
      </c>
      <c r="E270" s="123">
        <v>22</v>
      </c>
      <c r="F270" s="123">
        <v>1</v>
      </c>
      <c r="G270" s="123">
        <v>6</v>
      </c>
      <c r="H270" s="123">
        <v>0</v>
      </c>
      <c r="I270" s="123">
        <v>0</v>
      </c>
      <c r="J270" s="129">
        <v>7</v>
      </c>
      <c r="K270" s="70"/>
      <c r="L270" s="55"/>
      <c r="M270" s="55"/>
      <c r="N270" s="55"/>
      <c r="O270" s="55"/>
      <c r="P270" s="57"/>
    </row>
    <row r="271" spans="1:16" x14ac:dyDescent="0.25">
      <c r="A271" s="47" t="s">
        <v>317</v>
      </c>
      <c r="B271" s="127">
        <f t="shared" si="37"/>
        <v>30</v>
      </c>
      <c r="C271" s="130">
        <f t="shared" si="38"/>
        <v>25</v>
      </c>
      <c r="D271" s="123">
        <v>11</v>
      </c>
      <c r="E271" s="123">
        <v>12</v>
      </c>
      <c r="F271" s="123">
        <v>1</v>
      </c>
      <c r="G271" s="123">
        <v>1</v>
      </c>
      <c r="H271" s="123">
        <v>0</v>
      </c>
      <c r="I271" s="123">
        <v>0</v>
      </c>
      <c r="J271" s="129">
        <v>5</v>
      </c>
      <c r="K271" s="70"/>
      <c r="L271" s="55"/>
      <c r="M271" s="55"/>
      <c r="N271" s="55"/>
      <c r="O271" s="55"/>
      <c r="P271" s="57"/>
    </row>
    <row r="272" spans="1:16" x14ac:dyDescent="0.25">
      <c r="A272" s="47" t="s">
        <v>318</v>
      </c>
      <c r="B272" s="127">
        <f t="shared" si="37"/>
        <v>116</v>
      </c>
      <c r="C272" s="130">
        <f t="shared" si="38"/>
        <v>106</v>
      </c>
      <c r="D272" s="123">
        <v>61</v>
      </c>
      <c r="E272" s="123">
        <v>33</v>
      </c>
      <c r="F272" s="123">
        <v>4</v>
      </c>
      <c r="G272" s="123">
        <v>7</v>
      </c>
      <c r="H272" s="123">
        <v>1</v>
      </c>
      <c r="I272" s="123">
        <v>0</v>
      </c>
      <c r="J272" s="129">
        <v>10</v>
      </c>
      <c r="K272" s="70"/>
      <c r="L272" s="55"/>
      <c r="M272" s="55"/>
      <c r="N272" s="55"/>
      <c r="O272" s="55"/>
      <c r="P272" s="57"/>
    </row>
    <row r="273" spans="1:16" x14ac:dyDescent="0.25">
      <c r="A273" s="47" t="s">
        <v>319</v>
      </c>
      <c r="B273" s="127">
        <f t="shared" si="37"/>
        <v>83</v>
      </c>
      <c r="C273" s="130">
        <f t="shared" si="38"/>
        <v>76</v>
      </c>
      <c r="D273" s="123">
        <v>43</v>
      </c>
      <c r="E273" s="123">
        <v>26</v>
      </c>
      <c r="F273" s="123">
        <v>0</v>
      </c>
      <c r="G273" s="123">
        <v>6</v>
      </c>
      <c r="H273" s="123">
        <v>1</v>
      </c>
      <c r="I273" s="123">
        <v>1</v>
      </c>
      <c r="J273" s="129">
        <v>6</v>
      </c>
      <c r="K273" s="70"/>
      <c r="L273" s="55"/>
      <c r="M273" s="55"/>
      <c r="N273" s="55"/>
      <c r="O273" s="55"/>
      <c r="P273" s="57"/>
    </row>
    <row r="274" spans="1:16" x14ac:dyDescent="0.25">
      <c r="A274" s="47" t="s">
        <v>320</v>
      </c>
      <c r="B274" s="127">
        <f t="shared" si="37"/>
        <v>68</v>
      </c>
      <c r="C274" s="130">
        <f t="shared" si="38"/>
        <v>59</v>
      </c>
      <c r="D274" s="123">
        <v>35</v>
      </c>
      <c r="E274" s="123">
        <v>18</v>
      </c>
      <c r="F274" s="123">
        <v>0</v>
      </c>
      <c r="G274" s="123">
        <v>6</v>
      </c>
      <c r="H274" s="123">
        <v>0</v>
      </c>
      <c r="I274" s="123">
        <v>0</v>
      </c>
      <c r="J274" s="129">
        <v>9</v>
      </c>
      <c r="K274" s="70"/>
      <c r="L274" s="55"/>
      <c r="M274" s="55"/>
      <c r="N274" s="55"/>
      <c r="O274" s="55"/>
      <c r="P274" s="57"/>
    </row>
    <row r="275" spans="1:16" x14ac:dyDescent="0.25">
      <c r="A275" s="47" t="s">
        <v>321</v>
      </c>
      <c r="B275" s="127">
        <f t="shared" si="37"/>
        <v>10</v>
      </c>
      <c r="C275" s="130">
        <f t="shared" si="38"/>
        <v>9</v>
      </c>
      <c r="D275" s="123">
        <v>5</v>
      </c>
      <c r="E275" s="123">
        <v>3</v>
      </c>
      <c r="F275" s="123">
        <v>0</v>
      </c>
      <c r="G275" s="123">
        <v>1</v>
      </c>
      <c r="H275" s="123">
        <v>0</v>
      </c>
      <c r="I275" s="123">
        <v>0</v>
      </c>
      <c r="J275" s="129">
        <v>1</v>
      </c>
      <c r="K275" s="70"/>
      <c r="L275" s="55"/>
      <c r="M275" s="55"/>
      <c r="N275" s="55"/>
      <c r="O275" s="55"/>
      <c r="P275" s="57"/>
    </row>
    <row r="276" spans="1:16" x14ac:dyDescent="0.25">
      <c r="A276" s="47" t="s">
        <v>322</v>
      </c>
      <c r="B276" s="127">
        <f t="shared" si="37"/>
        <v>131</v>
      </c>
      <c r="C276" s="130">
        <f t="shared" si="38"/>
        <v>108</v>
      </c>
      <c r="D276" s="123">
        <v>45</v>
      </c>
      <c r="E276" s="123">
        <v>50</v>
      </c>
      <c r="F276" s="123">
        <v>8</v>
      </c>
      <c r="G276" s="123">
        <v>5</v>
      </c>
      <c r="H276" s="123">
        <v>0</v>
      </c>
      <c r="I276" s="123">
        <v>2</v>
      </c>
      <c r="J276" s="129">
        <v>21</v>
      </c>
      <c r="K276" s="70"/>
      <c r="L276" s="55"/>
      <c r="M276" s="55"/>
      <c r="N276" s="55"/>
      <c r="O276" s="55"/>
      <c r="P276" s="57"/>
    </row>
    <row r="277" spans="1:16" x14ac:dyDescent="0.25">
      <c r="A277" s="64" t="s">
        <v>304</v>
      </c>
      <c r="B277" s="127">
        <f t="shared" ref="B277:I277" si="39">SUM(B267:B276)</f>
        <v>967</v>
      </c>
      <c r="C277" s="134">
        <f t="shared" si="39"/>
        <v>825</v>
      </c>
      <c r="D277" s="142">
        <f t="shared" si="39"/>
        <v>455</v>
      </c>
      <c r="E277" s="142">
        <f t="shared" si="39"/>
        <v>285</v>
      </c>
      <c r="F277" s="142">
        <f t="shared" si="39"/>
        <v>25</v>
      </c>
      <c r="G277" s="142">
        <f t="shared" si="39"/>
        <v>53</v>
      </c>
      <c r="H277" s="134">
        <f t="shared" si="39"/>
        <v>7</v>
      </c>
      <c r="I277" s="142">
        <f t="shared" si="39"/>
        <v>3</v>
      </c>
      <c r="J277" s="135">
        <f>SUM(J267:J276)</f>
        <v>139</v>
      </c>
      <c r="K277" s="70"/>
      <c r="L277" s="70"/>
      <c r="M277" s="46"/>
      <c r="N277" s="46"/>
      <c r="O277" s="46"/>
      <c r="P277" s="46"/>
    </row>
    <row r="278" spans="1:16" x14ac:dyDescent="0.25">
      <c r="A278" s="78"/>
      <c r="B278" s="77"/>
      <c r="C278" s="78"/>
      <c r="D278" s="76"/>
      <c r="E278" s="76"/>
      <c r="F278" s="76"/>
      <c r="G278" s="78"/>
      <c r="H278" s="76"/>
      <c r="I278" s="68"/>
      <c r="J278" s="68"/>
      <c r="K278" s="68"/>
      <c r="L278" s="58"/>
      <c r="M278" s="54"/>
      <c r="N278" s="54"/>
      <c r="O278" s="54"/>
    </row>
    <row r="279" spans="1:16" ht="57" customHeight="1" x14ac:dyDescent="0.25">
      <c r="A279" s="146" t="s">
        <v>783</v>
      </c>
      <c r="B279" s="48" t="s">
        <v>1</v>
      </c>
      <c r="C279" s="48" t="s">
        <v>404</v>
      </c>
      <c r="D279" s="148" t="s">
        <v>628</v>
      </c>
      <c r="E279" s="48" t="s">
        <v>404</v>
      </c>
      <c r="F279" s="48" t="s">
        <v>404</v>
      </c>
      <c r="G279" s="148" t="s">
        <v>541</v>
      </c>
      <c r="H279" s="48" t="s">
        <v>2</v>
      </c>
      <c r="I279" s="70"/>
      <c r="J279" s="70"/>
      <c r="K279" s="46"/>
      <c r="L279" s="46"/>
      <c r="M279" s="46"/>
      <c r="N279" s="46"/>
      <c r="O279" s="46"/>
      <c r="P279" s="46"/>
    </row>
    <row r="280" spans="1:16" x14ac:dyDescent="0.25">
      <c r="A280" s="62" t="s">
        <v>3</v>
      </c>
      <c r="B280" s="60"/>
      <c r="C280" s="271" t="s">
        <v>4</v>
      </c>
      <c r="D280" s="271" t="s">
        <v>5</v>
      </c>
      <c r="E280" s="271" t="s">
        <v>7</v>
      </c>
      <c r="F280" s="271" t="s">
        <v>9</v>
      </c>
      <c r="G280" s="271" t="s">
        <v>149</v>
      </c>
      <c r="H280" s="60"/>
      <c r="I280" s="70"/>
      <c r="J280" s="70"/>
      <c r="K280" s="46"/>
      <c r="L280" s="46"/>
      <c r="M280" s="46"/>
      <c r="N280" s="46"/>
      <c r="O280" s="46"/>
      <c r="P280" s="46"/>
    </row>
    <row r="281" spans="1:16" x14ac:dyDescent="0.25">
      <c r="A281" s="47" t="s">
        <v>313</v>
      </c>
      <c r="B281" s="127">
        <f>C281+G281+H281</f>
        <v>126</v>
      </c>
      <c r="C281" s="130">
        <f>D281+E281+F281</f>
        <v>104</v>
      </c>
      <c r="D281" s="123">
        <v>73</v>
      </c>
      <c r="E281" s="123">
        <v>26</v>
      </c>
      <c r="F281" s="123">
        <v>5</v>
      </c>
      <c r="G281" s="123">
        <v>3</v>
      </c>
      <c r="H281" s="129">
        <v>19</v>
      </c>
      <c r="I281" s="70"/>
      <c r="J281" s="55"/>
      <c r="K281" s="55"/>
      <c r="L281" s="57"/>
      <c r="M281" s="57"/>
      <c r="N281" s="46"/>
      <c r="O281" s="46"/>
      <c r="P281" s="46"/>
    </row>
    <row r="282" spans="1:16" x14ac:dyDescent="0.25">
      <c r="A282" s="47" t="s">
        <v>314</v>
      </c>
      <c r="B282" s="127">
        <f t="shared" ref="B282:B290" si="40">C282+G282+H282</f>
        <v>156</v>
      </c>
      <c r="C282" s="130">
        <f t="shared" ref="C282:C290" si="41">D282+E282+F282</f>
        <v>127</v>
      </c>
      <c r="D282" s="123">
        <v>72</v>
      </c>
      <c r="E282" s="123">
        <v>43</v>
      </c>
      <c r="F282" s="123">
        <v>12</v>
      </c>
      <c r="G282" s="123">
        <v>0</v>
      </c>
      <c r="H282" s="129">
        <v>29</v>
      </c>
      <c r="I282" s="70"/>
      <c r="J282" s="55"/>
      <c r="K282" s="55"/>
      <c r="L282" s="57"/>
      <c r="M282" s="57"/>
      <c r="N282" s="46"/>
      <c r="O282" s="46"/>
      <c r="P282" s="46"/>
    </row>
    <row r="283" spans="1:16" x14ac:dyDescent="0.25">
      <c r="A283" s="47" t="s">
        <v>315</v>
      </c>
      <c r="B283" s="127">
        <f t="shared" si="40"/>
        <v>190</v>
      </c>
      <c r="C283" s="130">
        <f t="shared" si="41"/>
        <v>150</v>
      </c>
      <c r="D283" s="123">
        <v>86</v>
      </c>
      <c r="E283" s="123">
        <v>52</v>
      </c>
      <c r="F283" s="123">
        <v>12</v>
      </c>
      <c r="G283" s="123">
        <v>0</v>
      </c>
      <c r="H283" s="129">
        <v>40</v>
      </c>
      <c r="I283" s="70"/>
      <c r="J283" s="55"/>
      <c r="K283" s="55"/>
      <c r="L283" s="57"/>
      <c r="M283" s="57"/>
      <c r="N283" s="46"/>
      <c r="O283" s="46"/>
      <c r="P283" s="46"/>
    </row>
    <row r="284" spans="1:16" x14ac:dyDescent="0.25">
      <c r="A284" s="47" t="s">
        <v>316</v>
      </c>
      <c r="B284" s="127">
        <f t="shared" si="40"/>
        <v>57</v>
      </c>
      <c r="C284" s="130">
        <f t="shared" si="41"/>
        <v>46</v>
      </c>
      <c r="D284" s="123">
        <v>21</v>
      </c>
      <c r="E284" s="123">
        <v>20</v>
      </c>
      <c r="F284" s="123">
        <v>5</v>
      </c>
      <c r="G284" s="123">
        <v>1</v>
      </c>
      <c r="H284" s="129">
        <v>10</v>
      </c>
      <c r="I284" s="70"/>
      <c r="J284" s="55"/>
      <c r="K284" s="55"/>
      <c r="L284" s="57"/>
      <c r="M284" s="57"/>
      <c r="N284" s="46"/>
      <c r="O284" s="46"/>
      <c r="P284" s="46"/>
    </row>
    <row r="285" spans="1:16" x14ac:dyDescent="0.25">
      <c r="A285" s="47" t="s">
        <v>317</v>
      </c>
      <c r="B285" s="127">
        <f t="shared" si="40"/>
        <v>30</v>
      </c>
      <c r="C285" s="130">
        <f t="shared" si="41"/>
        <v>21</v>
      </c>
      <c r="D285" s="123">
        <v>8</v>
      </c>
      <c r="E285" s="123">
        <v>12</v>
      </c>
      <c r="F285" s="123">
        <v>1</v>
      </c>
      <c r="G285" s="123">
        <v>0</v>
      </c>
      <c r="H285" s="129">
        <v>9</v>
      </c>
      <c r="I285" s="70"/>
      <c r="J285" s="55"/>
      <c r="K285" s="55"/>
      <c r="L285" s="57"/>
      <c r="M285" s="57"/>
      <c r="N285" s="46"/>
      <c r="O285" s="46"/>
      <c r="P285" s="46"/>
    </row>
    <row r="286" spans="1:16" x14ac:dyDescent="0.25">
      <c r="A286" s="47" t="s">
        <v>318</v>
      </c>
      <c r="B286" s="127">
        <f t="shared" si="40"/>
        <v>116</v>
      </c>
      <c r="C286" s="130">
        <f t="shared" si="41"/>
        <v>101</v>
      </c>
      <c r="D286" s="123">
        <v>57</v>
      </c>
      <c r="E286" s="123">
        <v>32</v>
      </c>
      <c r="F286" s="123">
        <v>12</v>
      </c>
      <c r="G286" s="123">
        <v>0</v>
      </c>
      <c r="H286" s="129">
        <v>15</v>
      </c>
      <c r="I286" s="70"/>
      <c r="J286" s="55"/>
      <c r="K286" s="55"/>
      <c r="L286" s="57"/>
      <c r="M286" s="57"/>
      <c r="N286" s="46"/>
      <c r="O286" s="46"/>
      <c r="P286" s="46"/>
    </row>
    <row r="287" spans="1:16" x14ac:dyDescent="0.25">
      <c r="A287" s="47" t="s">
        <v>319</v>
      </c>
      <c r="B287" s="127">
        <f t="shared" si="40"/>
        <v>83</v>
      </c>
      <c r="C287" s="130">
        <f t="shared" si="41"/>
        <v>74</v>
      </c>
      <c r="D287" s="123">
        <v>42</v>
      </c>
      <c r="E287" s="123">
        <v>27</v>
      </c>
      <c r="F287" s="123">
        <v>5</v>
      </c>
      <c r="G287" s="123">
        <v>1</v>
      </c>
      <c r="H287" s="129">
        <v>8</v>
      </c>
      <c r="I287" s="70"/>
      <c r="J287" s="55"/>
      <c r="K287" s="55"/>
      <c r="L287" s="57"/>
      <c r="M287" s="57"/>
      <c r="N287" s="46"/>
      <c r="O287" s="46"/>
      <c r="P287" s="46"/>
    </row>
    <row r="288" spans="1:16" x14ac:dyDescent="0.25">
      <c r="A288" s="47" t="s">
        <v>320</v>
      </c>
      <c r="B288" s="127">
        <f t="shared" si="40"/>
        <v>68</v>
      </c>
      <c r="C288" s="130">
        <f t="shared" si="41"/>
        <v>60</v>
      </c>
      <c r="D288" s="123">
        <v>36</v>
      </c>
      <c r="E288" s="123">
        <v>19</v>
      </c>
      <c r="F288" s="123">
        <v>5</v>
      </c>
      <c r="G288" s="123">
        <v>0</v>
      </c>
      <c r="H288" s="129">
        <v>8</v>
      </c>
      <c r="I288" s="70"/>
      <c r="J288" s="55"/>
      <c r="K288" s="55"/>
      <c r="L288" s="57"/>
      <c r="M288" s="57"/>
      <c r="N288" s="46"/>
      <c r="O288" s="46"/>
      <c r="P288" s="46"/>
    </row>
    <row r="289" spans="1:17" x14ac:dyDescent="0.25">
      <c r="A289" s="47" t="s">
        <v>321</v>
      </c>
      <c r="B289" s="127">
        <f t="shared" si="40"/>
        <v>10</v>
      </c>
      <c r="C289" s="130">
        <f t="shared" si="41"/>
        <v>9</v>
      </c>
      <c r="D289" s="123">
        <v>4</v>
      </c>
      <c r="E289" s="123">
        <v>4</v>
      </c>
      <c r="F289" s="123">
        <v>1</v>
      </c>
      <c r="G289" s="123">
        <v>0</v>
      </c>
      <c r="H289" s="129">
        <v>1</v>
      </c>
      <c r="I289" s="70"/>
      <c r="J289" s="55"/>
      <c r="K289" s="55"/>
      <c r="L289" s="57"/>
      <c r="M289" s="57"/>
      <c r="N289" s="46"/>
      <c r="O289" s="46"/>
      <c r="P289" s="46"/>
    </row>
    <row r="290" spans="1:17" x14ac:dyDescent="0.25">
      <c r="A290" s="47" t="s">
        <v>322</v>
      </c>
      <c r="B290" s="127">
        <f t="shared" si="40"/>
        <v>131</v>
      </c>
      <c r="C290" s="130">
        <f t="shared" si="41"/>
        <v>104</v>
      </c>
      <c r="D290" s="123">
        <v>42</v>
      </c>
      <c r="E290" s="123">
        <v>53</v>
      </c>
      <c r="F290" s="123">
        <v>9</v>
      </c>
      <c r="G290" s="123">
        <v>2</v>
      </c>
      <c r="H290" s="129">
        <v>25</v>
      </c>
      <c r="I290" s="70"/>
      <c r="J290" s="55"/>
      <c r="K290" s="55"/>
      <c r="L290" s="57"/>
      <c r="M290" s="57"/>
      <c r="N290" s="46"/>
      <c r="O290" s="46"/>
      <c r="P290" s="46"/>
    </row>
    <row r="291" spans="1:17" x14ac:dyDescent="0.25">
      <c r="A291" s="64" t="s">
        <v>304</v>
      </c>
      <c r="B291" s="127">
        <f t="shared" ref="B291:G291" si="42">SUM(B281:B290)</f>
        <v>967</v>
      </c>
      <c r="C291" s="134">
        <f t="shared" si="42"/>
        <v>796</v>
      </c>
      <c r="D291" s="142">
        <f t="shared" si="42"/>
        <v>441</v>
      </c>
      <c r="E291" s="142">
        <f t="shared" si="42"/>
        <v>288</v>
      </c>
      <c r="F291" s="142">
        <f t="shared" si="42"/>
        <v>67</v>
      </c>
      <c r="G291" s="142">
        <f t="shared" si="42"/>
        <v>7</v>
      </c>
      <c r="H291" s="135">
        <f>SUM(H281:H290)</f>
        <v>164</v>
      </c>
      <c r="I291" s="70"/>
      <c r="J291" s="70"/>
      <c r="K291" s="46"/>
      <c r="L291" s="46"/>
      <c r="M291" s="46"/>
      <c r="N291" s="46"/>
      <c r="O291" s="46"/>
      <c r="P291" s="46"/>
    </row>
    <row r="292" spans="1:17" x14ac:dyDescent="0.25">
      <c r="A292" s="68"/>
      <c r="B292" s="68"/>
      <c r="C292" s="69"/>
      <c r="D292" s="68"/>
      <c r="E292" s="68"/>
      <c r="F292" s="68"/>
      <c r="G292" s="68"/>
      <c r="H292" s="90"/>
      <c r="I292" s="68"/>
      <c r="J292" s="68"/>
      <c r="K292" s="68"/>
      <c r="L292" s="46"/>
      <c r="M292" s="46"/>
      <c r="N292" s="46"/>
      <c r="O292" s="46"/>
    </row>
    <row r="293" spans="1:17" ht="57" customHeight="1" x14ac:dyDescent="0.25">
      <c r="A293" s="296" t="s">
        <v>784</v>
      </c>
      <c r="B293" s="48" t="s">
        <v>1</v>
      </c>
      <c r="C293" s="48" t="s">
        <v>405</v>
      </c>
      <c r="D293" s="48" t="s">
        <v>406</v>
      </c>
      <c r="E293" s="148" t="s">
        <v>629</v>
      </c>
      <c r="F293" s="48" t="s">
        <v>406</v>
      </c>
      <c r="G293" s="48" t="s">
        <v>405</v>
      </c>
      <c r="H293" s="48" t="s">
        <v>406</v>
      </c>
      <c r="I293" s="148" t="s">
        <v>541</v>
      </c>
      <c r="J293" s="48" t="s">
        <v>2</v>
      </c>
      <c r="K293" s="72"/>
      <c r="L293" s="72"/>
      <c r="M293" s="46"/>
      <c r="N293" s="46"/>
      <c r="O293" s="46"/>
      <c r="P293" s="46"/>
    </row>
    <row r="294" spans="1:17" x14ac:dyDescent="0.25">
      <c r="A294" s="62" t="s">
        <v>3</v>
      </c>
      <c r="B294" s="60"/>
      <c r="C294" s="271" t="s">
        <v>4</v>
      </c>
      <c r="D294" s="271" t="s">
        <v>4</v>
      </c>
      <c r="E294" s="271" t="s">
        <v>5</v>
      </c>
      <c r="F294" s="271" t="s">
        <v>6</v>
      </c>
      <c r="G294" s="271" t="s">
        <v>251</v>
      </c>
      <c r="H294" s="271" t="s">
        <v>113</v>
      </c>
      <c r="I294" s="271" t="s">
        <v>149</v>
      </c>
      <c r="J294" s="60"/>
      <c r="K294" s="73"/>
      <c r="L294" s="73"/>
      <c r="M294" s="57"/>
      <c r="N294" s="57"/>
      <c r="O294" s="57"/>
      <c r="P294" s="57"/>
    </row>
    <row r="295" spans="1:17" x14ac:dyDescent="0.25">
      <c r="A295" s="47" t="s">
        <v>313</v>
      </c>
      <c r="B295" s="280">
        <f>C295+D295+I295+J295</f>
        <v>130</v>
      </c>
      <c r="C295" s="130">
        <f>E295+G295</f>
        <v>75</v>
      </c>
      <c r="D295" s="129">
        <f>F295+H295</f>
        <v>37</v>
      </c>
      <c r="E295" s="123">
        <v>71</v>
      </c>
      <c r="F295" s="123">
        <v>36</v>
      </c>
      <c r="G295" s="123">
        <v>4</v>
      </c>
      <c r="H295" s="123">
        <v>1</v>
      </c>
      <c r="I295" s="123">
        <v>0</v>
      </c>
      <c r="J295" s="129">
        <v>18</v>
      </c>
      <c r="K295" s="78"/>
      <c r="L295" s="55"/>
      <c r="M295" s="55"/>
      <c r="N295" s="55"/>
      <c r="O295" s="55"/>
      <c r="P295" s="55"/>
    </row>
    <row r="296" spans="1:17" x14ac:dyDescent="0.25">
      <c r="A296" s="47" t="s">
        <v>314</v>
      </c>
      <c r="B296" s="280">
        <f>C296+D296+I296+J296</f>
        <v>157</v>
      </c>
      <c r="C296" s="130">
        <f>E296+G296</f>
        <v>73</v>
      </c>
      <c r="D296" s="129">
        <f>F296+H296</f>
        <v>72</v>
      </c>
      <c r="E296" s="123">
        <v>63</v>
      </c>
      <c r="F296" s="123">
        <v>72</v>
      </c>
      <c r="G296" s="123">
        <v>10</v>
      </c>
      <c r="H296" s="123">
        <v>0</v>
      </c>
      <c r="I296" s="123">
        <v>1</v>
      </c>
      <c r="J296" s="129">
        <v>11</v>
      </c>
      <c r="K296" s="78"/>
      <c r="L296" s="55"/>
      <c r="M296" s="55"/>
      <c r="N296" s="55"/>
      <c r="O296" s="55"/>
      <c r="P296" s="55"/>
    </row>
    <row r="297" spans="1:17" x14ac:dyDescent="0.25">
      <c r="A297" s="64" t="s">
        <v>304</v>
      </c>
      <c r="B297" s="281">
        <f t="shared" ref="B297:I297" si="43">SUM(B295:B296)</f>
        <v>287</v>
      </c>
      <c r="C297" s="277">
        <f t="shared" si="43"/>
        <v>148</v>
      </c>
      <c r="D297" s="282">
        <f t="shared" si="43"/>
        <v>109</v>
      </c>
      <c r="E297" s="282">
        <f t="shared" si="43"/>
        <v>134</v>
      </c>
      <c r="F297" s="282">
        <f t="shared" si="43"/>
        <v>108</v>
      </c>
      <c r="G297" s="282">
        <f t="shared" si="43"/>
        <v>14</v>
      </c>
      <c r="H297" s="282">
        <f t="shared" si="43"/>
        <v>1</v>
      </c>
      <c r="I297" s="282">
        <f t="shared" si="43"/>
        <v>1</v>
      </c>
      <c r="J297" s="279">
        <f>SUM(J295:J296)</f>
        <v>29</v>
      </c>
      <c r="K297" s="78"/>
      <c r="L297" s="76"/>
      <c r="M297" s="57"/>
      <c r="N297" s="57"/>
      <c r="O297" s="57"/>
      <c r="P297" s="57"/>
    </row>
    <row r="298" spans="1:17" x14ac:dyDescent="0.25">
      <c r="A298" s="78"/>
      <c r="B298" s="77"/>
      <c r="C298" s="78"/>
      <c r="D298" s="76"/>
      <c r="E298" s="76"/>
      <c r="F298" s="76"/>
      <c r="G298" s="78"/>
      <c r="H298" s="76"/>
      <c r="I298" s="68"/>
      <c r="J298" s="77"/>
      <c r="K298" s="89"/>
      <c r="L298" s="46"/>
      <c r="M298" s="46"/>
      <c r="N298" s="46"/>
      <c r="O298" s="46"/>
    </row>
    <row r="299" spans="1:17" ht="57" customHeight="1" x14ac:dyDescent="0.25">
      <c r="A299" s="146" t="s">
        <v>785</v>
      </c>
      <c r="B299" s="48" t="s">
        <v>1</v>
      </c>
      <c r="C299" s="48" t="s">
        <v>407</v>
      </c>
      <c r="D299" s="148" t="s">
        <v>630</v>
      </c>
      <c r="E299" s="48" t="s">
        <v>407</v>
      </c>
      <c r="F299" s="48" t="s">
        <v>407</v>
      </c>
      <c r="G299" s="148" t="s">
        <v>541</v>
      </c>
      <c r="H299" s="48" t="s">
        <v>2</v>
      </c>
      <c r="I299" s="78"/>
      <c r="J299" s="76"/>
      <c r="K299" s="68"/>
      <c r="L299" s="78"/>
      <c r="M299" s="76"/>
      <c r="N299" s="46"/>
      <c r="O299" s="46"/>
      <c r="P299" s="46"/>
      <c r="Q299" s="46"/>
    </row>
    <row r="300" spans="1:17" x14ac:dyDescent="0.25">
      <c r="A300" s="62" t="s">
        <v>3</v>
      </c>
      <c r="B300" s="60"/>
      <c r="C300" s="271" t="s">
        <v>4</v>
      </c>
      <c r="D300" s="271" t="s">
        <v>6</v>
      </c>
      <c r="E300" s="271" t="s">
        <v>7</v>
      </c>
      <c r="F300" s="271" t="s">
        <v>9</v>
      </c>
      <c r="G300" s="271" t="s">
        <v>149</v>
      </c>
      <c r="H300" s="60"/>
      <c r="I300" s="78"/>
      <c r="J300" s="76"/>
      <c r="K300" s="68"/>
      <c r="L300" s="78"/>
      <c r="M300" s="76"/>
      <c r="N300" s="46"/>
      <c r="O300" s="46"/>
      <c r="P300" s="46"/>
      <c r="Q300" s="46"/>
    </row>
    <row r="301" spans="1:17" x14ac:dyDescent="0.25">
      <c r="A301" s="47" t="s">
        <v>315</v>
      </c>
      <c r="B301" s="127">
        <f>C301+G301+H301</f>
        <v>190</v>
      </c>
      <c r="C301" s="130">
        <f>D301+E301+F301</f>
        <v>154</v>
      </c>
      <c r="D301" s="123">
        <v>109</v>
      </c>
      <c r="E301" s="123">
        <v>27</v>
      </c>
      <c r="F301" s="123">
        <v>18</v>
      </c>
      <c r="G301" s="123">
        <v>3</v>
      </c>
      <c r="H301" s="129">
        <v>33</v>
      </c>
      <c r="I301" s="78"/>
      <c r="J301" s="76"/>
      <c r="K301" s="68"/>
      <c r="L301" s="77"/>
      <c r="M301" s="76"/>
      <c r="N301" s="46"/>
      <c r="O301" s="46"/>
      <c r="P301" s="46"/>
      <c r="Q301" s="46"/>
    </row>
    <row r="302" spans="1:17" x14ac:dyDescent="0.25">
      <c r="A302" s="47" t="s">
        <v>316</v>
      </c>
      <c r="B302" s="127">
        <f>C302+G302+H302</f>
        <v>57</v>
      </c>
      <c r="C302" s="130">
        <f>D302+E302+F302</f>
        <v>47</v>
      </c>
      <c r="D302" s="123">
        <v>24</v>
      </c>
      <c r="E302" s="123">
        <v>13</v>
      </c>
      <c r="F302" s="123">
        <v>10</v>
      </c>
      <c r="G302" s="123">
        <v>0</v>
      </c>
      <c r="H302" s="129">
        <v>10</v>
      </c>
      <c r="I302" s="78"/>
      <c r="J302" s="76"/>
      <c r="K302" s="68"/>
      <c r="L302" s="78"/>
      <c r="M302" s="76"/>
      <c r="N302" s="46"/>
      <c r="O302" s="46"/>
      <c r="P302" s="46"/>
      <c r="Q302" s="46"/>
    </row>
    <row r="303" spans="1:17" x14ac:dyDescent="0.25">
      <c r="A303" s="47" t="s">
        <v>317</v>
      </c>
      <c r="B303" s="127">
        <f>C303+G303+H303</f>
        <v>30</v>
      </c>
      <c r="C303" s="130">
        <f>D303+E303+F303</f>
        <v>30</v>
      </c>
      <c r="D303" s="123">
        <v>23</v>
      </c>
      <c r="E303" s="123">
        <v>6</v>
      </c>
      <c r="F303" s="123">
        <v>1</v>
      </c>
      <c r="G303" s="123">
        <v>0</v>
      </c>
      <c r="H303" s="129">
        <v>0</v>
      </c>
      <c r="I303" s="78"/>
      <c r="J303" s="76"/>
      <c r="K303" s="68"/>
      <c r="L303" s="78"/>
      <c r="M303" s="76"/>
      <c r="N303" s="46"/>
      <c r="O303" s="46"/>
      <c r="P303" s="46"/>
      <c r="Q303" s="46"/>
    </row>
    <row r="304" spans="1:17" x14ac:dyDescent="0.25">
      <c r="A304" s="64" t="s">
        <v>304</v>
      </c>
      <c r="B304" s="127">
        <f t="shared" ref="B304:G304" si="44">SUM(B301:B303)</f>
        <v>277</v>
      </c>
      <c r="C304" s="134">
        <f t="shared" si="44"/>
        <v>231</v>
      </c>
      <c r="D304" s="134">
        <f t="shared" si="44"/>
        <v>156</v>
      </c>
      <c r="E304" s="134">
        <f t="shared" si="44"/>
        <v>46</v>
      </c>
      <c r="F304" s="142">
        <f t="shared" si="44"/>
        <v>29</v>
      </c>
      <c r="G304" s="142">
        <f t="shared" si="44"/>
        <v>3</v>
      </c>
      <c r="H304" s="135">
        <f>SUM(H301:H303)</f>
        <v>43</v>
      </c>
      <c r="I304" s="78"/>
      <c r="J304" s="76"/>
      <c r="K304" s="68"/>
      <c r="L304" s="77"/>
      <c r="M304" s="76"/>
      <c r="N304" s="46"/>
      <c r="O304" s="46"/>
      <c r="P304" s="46"/>
      <c r="Q304" s="46"/>
    </row>
    <row r="305" spans="1:15" x14ac:dyDescent="0.25">
      <c r="A305" s="78"/>
      <c r="B305" s="77"/>
      <c r="C305" s="78"/>
      <c r="D305" s="76"/>
      <c r="E305" s="76"/>
      <c r="F305" s="76"/>
      <c r="G305" s="78"/>
      <c r="H305" s="76"/>
      <c r="I305" s="68"/>
      <c r="J305" s="77"/>
      <c r="K305" s="76"/>
      <c r="L305" s="46"/>
      <c r="M305" s="46"/>
      <c r="N305" s="46"/>
      <c r="O305" s="46"/>
    </row>
    <row r="306" spans="1:15" ht="56.25" customHeight="1" x14ac:dyDescent="0.25">
      <c r="A306" s="146" t="s">
        <v>786</v>
      </c>
      <c r="B306" s="48" t="s">
        <v>1</v>
      </c>
      <c r="C306" s="48" t="s">
        <v>408</v>
      </c>
      <c r="D306" s="148" t="s">
        <v>631</v>
      </c>
      <c r="E306" s="148" t="s">
        <v>541</v>
      </c>
      <c r="F306" s="48" t="s">
        <v>2</v>
      </c>
      <c r="G306" s="78"/>
      <c r="H306" s="76"/>
      <c r="I306" s="68"/>
      <c r="J306" s="77"/>
      <c r="K306" s="76"/>
      <c r="L306" s="54"/>
      <c r="M306" s="54"/>
      <c r="N306" s="54"/>
      <c r="O306" s="54"/>
    </row>
    <row r="307" spans="1:15" x14ac:dyDescent="0.25">
      <c r="A307" s="62" t="s">
        <v>3</v>
      </c>
      <c r="B307" s="60"/>
      <c r="C307" s="271" t="s">
        <v>4</v>
      </c>
      <c r="D307" s="271" t="s">
        <v>6</v>
      </c>
      <c r="E307" s="271" t="s">
        <v>149</v>
      </c>
      <c r="F307" s="60"/>
      <c r="G307" s="78"/>
      <c r="H307" s="76"/>
      <c r="I307" s="68"/>
      <c r="J307" s="77"/>
      <c r="K307" s="76"/>
      <c r="L307" s="54"/>
      <c r="M307" s="54"/>
      <c r="N307" s="54"/>
      <c r="O307" s="54"/>
    </row>
    <row r="308" spans="1:15" x14ac:dyDescent="0.25">
      <c r="A308" s="47" t="s">
        <v>318</v>
      </c>
      <c r="B308" s="127">
        <f>C308+E308+F308</f>
        <v>116</v>
      </c>
      <c r="C308" s="130">
        <f>D308</f>
        <v>89</v>
      </c>
      <c r="D308" s="123">
        <v>89</v>
      </c>
      <c r="E308" s="123">
        <v>1</v>
      </c>
      <c r="F308" s="129">
        <v>26</v>
      </c>
      <c r="G308" s="78"/>
      <c r="H308" s="76"/>
      <c r="I308" s="68"/>
      <c r="J308" s="77"/>
      <c r="K308" s="76"/>
      <c r="L308" s="54"/>
      <c r="M308" s="54"/>
      <c r="N308" s="54"/>
      <c r="O308" s="54"/>
    </row>
    <row r="309" spans="1:15" x14ac:dyDescent="0.25">
      <c r="A309" s="47" t="s">
        <v>319</v>
      </c>
      <c r="B309" s="127">
        <f>C309+E309+F309</f>
        <v>83</v>
      </c>
      <c r="C309" s="130">
        <f>D309</f>
        <v>63</v>
      </c>
      <c r="D309" s="123">
        <v>63</v>
      </c>
      <c r="E309" s="123">
        <v>1</v>
      </c>
      <c r="F309" s="129">
        <v>19</v>
      </c>
      <c r="G309" s="78"/>
      <c r="H309" s="76"/>
      <c r="I309" s="68"/>
      <c r="J309" s="77"/>
      <c r="K309" s="76"/>
      <c r="L309" s="54"/>
      <c r="M309" s="54"/>
      <c r="N309" s="54"/>
      <c r="O309" s="54"/>
    </row>
    <row r="310" spans="1:15" x14ac:dyDescent="0.25">
      <c r="A310" s="64" t="s">
        <v>304</v>
      </c>
      <c r="B310" s="127">
        <f>SUM(B308:B309)</f>
        <v>199</v>
      </c>
      <c r="C310" s="134">
        <f>SUM(C308:C309)</f>
        <v>152</v>
      </c>
      <c r="D310" s="142">
        <f>SUM(D308:D309)</f>
        <v>152</v>
      </c>
      <c r="E310" s="142">
        <f>SUM(E308:E309)</f>
        <v>2</v>
      </c>
      <c r="F310" s="135">
        <f>SUM(F308:F309)</f>
        <v>45</v>
      </c>
      <c r="G310" s="78"/>
      <c r="H310" s="76"/>
      <c r="I310" s="68"/>
      <c r="J310" s="77"/>
      <c r="K310" s="76"/>
      <c r="L310" s="54"/>
      <c r="M310" s="54"/>
      <c r="N310" s="54"/>
      <c r="O310" s="54"/>
    </row>
    <row r="311" spans="1:15" s="99" customFormat="1" x14ac:dyDescent="0.25">
      <c r="A311" s="78"/>
      <c r="B311" s="171"/>
      <c r="C311" s="172"/>
      <c r="D311" s="261"/>
      <c r="E311" s="261"/>
      <c r="F311" s="173"/>
      <c r="G311" s="78"/>
      <c r="H311" s="76"/>
      <c r="I311" s="68"/>
      <c r="J311" s="77"/>
      <c r="K311" s="76"/>
      <c r="L311" s="54"/>
      <c r="M311" s="54"/>
      <c r="N311" s="54"/>
      <c r="O311" s="54"/>
    </row>
    <row r="312" spans="1:15" ht="57" customHeight="1" x14ac:dyDescent="0.25">
      <c r="A312" s="146" t="s">
        <v>787</v>
      </c>
      <c r="B312" s="48" t="s">
        <v>1</v>
      </c>
      <c r="C312" s="48" t="s">
        <v>326</v>
      </c>
      <c r="D312" s="148" t="s">
        <v>632</v>
      </c>
      <c r="E312" s="148" t="s">
        <v>541</v>
      </c>
      <c r="F312" s="48" t="s">
        <v>2</v>
      </c>
      <c r="G312" s="70"/>
      <c r="H312" s="70"/>
      <c r="I312" s="46"/>
      <c r="J312" s="77"/>
      <c r="K312" s="76"/>
    </row>
    <row r="313" spans="1:15" x14ac:dyDescent="0.25">
      <c r="A313" s="62" t="s">
        <v>3</v>
      </c>
      <c r="B313" s="60"/>
      <c r="C313" s="271" t="s">
        <v>4</v>
      </c>
      <c r="D313" s="60" t="s">
        <v>6</v>
      </c>
      <c r="E313" s="149" t="s">
        <v>149</v>
      </c>
      <c r="F313" s="60"/>
      <c r="G313" s="70"/>
      <c r="H313" s="70"/>
      <c r="I313" s="46"/>
      <c r="J313" s="77"/>
      <c r="K313" s="76"/>
    </row>
    <row r="314" spans="1:15" x14ac:dyDescent="0.25">
      <c r="A314" s="47" t="s">
        <v>320</v>
      </c>
      <c r="B314" s="127">
        <f>C314+E314+F314</f>
        <v>68</v>
      </c>
      <c r="C314" s="130">
        <f>D314</f>
        <v>49</v>
      </c>
      <c r="D314" s="123">
        <v>49</v>
      </c>
      <c r="E314" s="123">
        <v>1</v>
      </c>
      <c r="F314" s="129">
        <v>18</v>
      </c>
      <c r="G314" s="70"/>
      <c r="H314" s="70"/>
      <c r="I314" s="46"/>
      <c r="J314" s="77"/>
      <c r="K314" s="76"/>
    </row>
    <row r="315" spans="1:15" x14ac:dyDescent="0.25">
      <c r="A315" s="47" t="s">
        <v>321</v>
      </c>
      <c r="B315" s="127">
        <f>C315+E315+F315</f>
        <v>10</v>
      </c>
      <c r="C315" s="130">
        <f>D315</f>
        <v>8</v>
      </c>
      <c r="D315" s="123">
        <v>8</v>
      </c>
      <c r="E315" s="123">
        <v>0</v>
      </c>
      <c r="F315" s="129">
        <v>2</v>
      </c>
      <c r="G315" s="46"/>
      <c r="H315" s="46"/>
      <c r="I315" s="46"/>
      <c r="J315" s="78"/>
      <c r="K315" s="76"/>
    </row>
    <row r="316" spans="1:15" x14ac:dyDescent="0.25">
      <c r="A316" s="47" t="s">
        <v>322</v>
      </c>
      <c r="B316" s="127">
        <f>C316+E316+F316</f>
        <v>31</v>
      </c>
      <c r="C316" s="130">
        <f>D316</f>
        <v>13</v>
      </c>
      <c r="D316" s="123">
        <v>13</v>
      </c>
      <c r="E316" s="123">
        <v>2</v>
      </c>
      <c r="F316" s="129">
        <v>16</v>
      </c>
      <c r="G316" s="46"/>
      <c r="H316" s="46"/>
      <c r="I316" s="46"/>
      <c r="J316" s="46"/>
      <c r="K316" s="46"/>
    </row>
    <row r="317" spans="1:15" x14ac:dyDescent="0.25">
      <c r="A317" s="64" t="s">
        <v>304</v>
      </c>
      <c r="B317" s="127">
        <f>SUM(B314:B316)</f>
        <v>109</v>
      </c>
      <c r="C317" s="134">
        <f>SUM(C314:C316)</f>
        <v>70</v>
      </c>
      <c r="D317" s="142">
        <f>SUM(D314:D316)</f>
        <v>70</v>
      </c>
      <c r="E317" s="142">
        <f>SUM(E314:E316)</f>
        <v>3</v>
      </c>
      <c r="F317" s="135">
        <f>SUM(F314:F316)</f>
        <v>36</v>
      </c>
      <c r="G317" s="46"/>
      <c r="H317" s="46"/>
      <c r="I317" s="46"/>
      <c r="J317" s="46"/>
      <c r="K317" s="46"/>
    </row>
    <row r="319" spans="1:15" ht="57" customHeight="1" x14ac:dyDescent="0.25">
      <c r="A319" s="146" t="s">
        <v>788</v>
      </c>
      <c r="B319" s="48" t="s">
        <v>1</v>
      </c>
      <c r="C319" s="48" t="s">
        <v>409</v>
      </c>
      <c r="D319" s="148" t="s">
        <v>633</v>
      </c>
      <c r="E319" s="48" t="s">
        <v>409</v>
      </c>
      <c r="F319" s="48" t="s">
        <v>409</v>
      </c>
      <c r="G319" s="148" t="s">
        <v>541</v>
      </c>
      <c r="H319" s="48" t="s">
        <v>2</v>
      </c>
      <c r="I319" s="46"/>
      <c r="J319" s="46"/>
      <c r="K319" s="46"/>
      <c r="L319" s="46"/>
      <c r="M319" s="46"/>
    </row>
    <row r="320" spans="1:15" x14ac:dyDescent="0.25">
      <c r="A320" s="62" t="s">
        <v>3</v>
      </c>
      <c r="B320" s="60"/>
      <c r="C320" s="271" t="s">
        <v>4</v>
      </c>
      <c r="D320" s="271" t="s">
        <v>6</v>
      </c>
      <c r="E320" s="271" t="s">
        <v>7</v>
      </c>
      <c r="F320" s="271" t="s">
        <v>9</v>
      </c>
      <c r="G320" s="271" t="s">
        <v>149</v>
      </c>
      <c r="H320" s="60"/>
      <c r="I320" s="46"/>
      <c r="J320" s="46"/>
      <c r="K320" s="46"/>
      <c r="L320" s="46"/>
      <c r="M320" s="46"/>
    </row>
    <row r="321" spans="1:17" x14ac:dyDescent="0.25">
      <c r="A321" s="47" t="s">
        <v>313</v>
      </c>
      <c r="B321" s="127">
        <f>C321+G321+H321</f>
        <v>126</v>
      </c>
      <c r="C321" s="129">
        <f>D321+E321+F321</f>
        <v>100</v>
      </c>
      <c r="D321" s="123">
        <v>61</v>
      </c>
      <c r="E321" s="123">
        <v>22</v>
      </c>
      <c r="F321" s="123">
        <v>17</v>
      </c>
      <c r="G321" s="123">
        <v>0</v>
      </c>
      <c r="H321" s="129">
        <v>26</v>
      </c>
      <c r="I321" s="68"/>
      <c r="J321" s="70"/>
      <c r="K321" s="46"/>
      <c r="L321" s="46"/>
      <c r="M321" s="46"/>
    </row>
    <row r="322" spans="1:17" x14ac:dyDescent="0.25">
      <c r="A322" s="47" t="s">
        <v>314</v>
      </c>
      <c r="B322" s="127">
        <f t="shared" ref="B322:B330" si="45">C322+G322+H322</f>
        <v>156</v>
      </c>
      <c r="C322" s="129">
        <f t="shared" ref="C322:C330" si="46">D322+E322+F322</f>
        <v>129</v>
      </c>
      <c r="D322" s="123">
        <v>83</v>
      </c>
      <c r="E322" s="123">
        <v>25</v>
      </c>
      <c r="F322" s="123">
        <v>21</v>
      </c>
      <c r="G322" s="123">
        <v>1</v>
      </c>
      <c r="H322" s="129">
        <v>26</v>
      </c>
      <c r="I322" s="68"/>
      <c r="J322" s="70"/>
      <c r="K322" s="46"/>
      <c r="L322" s="46"/>
      <c r="M322" s="46"/>
    </row>
    <row r="323" spans="1:17" x14ac:dyDescent="0.25">
      <c r="A323" s="47" t="s">
        <v>315</v>
      </c>
      <c r="B323" s="127">
        <f t="shared" si="45"/>
        <v>190</v>
      </c>
      <c r="C323" s="129">
        <f t="shared" si="46"/>
        <v>161</v>
      </c>
      <c r="D323" s="123">
        <v>106</v>
      </c>
      <c r="E323" s="123">
        <v>31</v>
      </c>
      <c r="F323" s="123">
        <v>24</v>
      </c>
      <c r="G323" s="123">
        <v>0</v>
      </c>
      <c r="H323" s="129">
        <v>29</v>
      </c>
      <c r="I323" s="68"/>
      <c r="J323" s="70"/>
      <c r="K323" s="46"/>
      <c r="L323" s="46"/>
      <c r="M323" s="46"/>
    </row>
    <row r="324" spans="1:17" x14ac:dyDescent="0.25">
      <c r="A324" s="47" t="s">
        <v>316</v>
      </c>
      <c r="B324" s="127">
        <f t="shared" si="45"/>
        <v>57</v>
      </c>
      <c r="C324" s="129">
        <f t="shared" si="46"/>
        <v>50</v>
      </c>
      <c r="D324" s="123">
        <v>27</v>
      </c>
      <c r="E324" s="123">
        <v>14</v>
      </c>
      <c r="F324" s="123">
        <v>9</v>
      </c>
      <c r="G324" s="123">
        <v>0</v>
      </c>
      <c r="H324" s="129">
        <v>7</v>
      </c>
      <c r="I324" s="68"/>
      <c r="J324" s="70"/>
      <c r="K324" s="46"/>
      <c r="L324" s="46"/>
      <c r="M324" s="46"/>
    </row>
    <row r="325" spans="1:17" x14ac:dyDescent="0.25">
      <c r="A325" s="47" t="s">
        <v>317</v>
      </c>
      <c r="B325" s="127">
        <f t="shared" si="45"/>
        <v>30</v>
      </c>
      <c r="C325" s="129">
        <f t="shared" si="46"/>
        <v>29</v>
      </c>
      <c r="D325" s="123">
        <v>23</v>
      </c>
      <c r="E325" s="123">
        <v>5</v>
      </c>
      <c r="F325" s="123">
        <v>1</v>
      </c>
      <c r="G325" s="123">
        <v>0</v>
      </c>
      <c r="H325" s="129">
        <v>1</v>
      </c>
      <c r="I325" s="68"/>
      <c r="J325" s="70"/>
      <c r="K325" s="46"/>
      <c r="L325" s="46"/>
      <c r="M325" s="46"/>
    </row>
    <row r="326" spans="1:17" x14ac:dyDescent="0.25">
      <c r="A326" s="47" t="s">
        <v>318</v>
      </c>
      <c r="B326" s="127">
        <f t="shared" si="45"/>
        <v>116</v>
      </c>
      <c r="C326" s="129">
        <f t="shared" si="46"/>
        <v>103</v>
      </c>
      <c r="D326" s="123">
        <v>70</v>
      </c>
      <c r="E326" s="123">
        <v>20</v>
      </c>
      <c r="F326" s="123">
        <v>13</v>
      </c>
      <c r="G326" s="123">
        <v>0</v>
      </c>
      <c r="H326" s="129">
        <v>13</v>
      </c>
      <c r="I326" s="68"/>
      <c r="J326" s="46"/>
      <c r="K326" s="46"/>
      <c r="L326" s="46"/>
      <c r="M326" s="46"/>
    </row>
    <row r="327" spans="1:17" x14ac:dyDescent="0.25">
      <c r="A327" s="47" t="s">
        <v>319</v>
      </c>
      <c r="B327" s="127">
        <f t="shared" si="45"/>
        <v>83</v>
      </c>
      <c r="C327" s="129">
        <f t="shared" si="46"/>
        <v>77</v>
      </c>
      <c r="D327" s="123">
        <v>57</v>
      </c>
      <c r="E327" s="123">
        <v>12</v>
      </c>
      <c r="F327" s="123">
        <v>8</v>
      </c>
      <c r="G327" s="123">
        <v>1</v>
      </c>
      <c r="H327" s="129">
        <v>5</v>
      </c>
      <c r="I327" s="90"/>
      <c r="J327" s="68"/>
      <c r="K327" s="58"/>
      <c r="L327" s="46"/>
      <c r="M327" s="46"/>
      <c r="N327" s="46"/>
      <c r="O327" s="46"/>
      <c r="P327" s="46"/>
      <c r="Q327" s="46"/>
    </row>
    <row r="328" spans="1:17" x14ac:dyDescent="0.25">
      <c r="A328" s="47" t="s">
        <v>320</v>
      </c>
      <c r="B328" s="127">
        <f t="shared" si="45"/>
        <v>68</v>
      </c>
      <c r="C328" s="129">
        <f t="shared" si="46"/>
        <v>55</v>
      </c>
      <c r="D328" s="123">
        <v>41</v>
      </c>
      <c r="E328" s="123">
        <v>8</v>
      </c>
      <c r="F328" s="123">
        <v>6</v>
      </c>
      <c r="G328" s="123">
        <v>0</v>
      </c>
      <c r="H328" s="129">
        <v>13</v>
      </c>
      <c r="I328" s="72"/>
      <c r="J328" s="72"/>
      <c r="K328" s="58"/>
      <c r="L328" s="46"/>
      <c r="M328" s="46"/>
      <c r="N328" s="46"/>
      <c r="O328" s="46"/>
      <c r="P328" s="46"/>
      <c r="Q328" s="46"/>
    </row>
    <row r="329" spans="1:17" x14ac:dyDescent="0.25">
      <c r="A329" s="47" t="s">
        <v>321</v>
      </c>
      <c r="B329" s="127">
        <f t="shared" si="45"/>
        <v>10</v>
      </c>
      <c r="C329" s="129">
        <f t="shared" si="46"/>
        <v>10</v>
      </c>
      <c r="D329" s="123">
        <v>4</v>
      </c>
      <c r="E329" s="123">
        <v>3</v>
      </c>
      <c r="F329" s="123">
        <v>3</v>
      </c>
      <c r="G329" s="123">
        <v>0</v>
      </c>
      <c r="H329" s="129">
        <v>0</v>
      </c>
      <c r="I329" s="73"/>
      <c r="J329" s="73"/>
      <c r="K329" s="58"/>
      <c r="L329" s="46"/>
      <c r="M329" s="46"/>
      <c r="N329" s="46"/>
      <c r="O329" s="46"/>
      <c r="P329" s="46"/>
      <c r="Q329" s="46"/>
    </row>
    <row r="330" spans="1:17" x14ac:dyDescent="0.25">
      <c r="A330" s="47" t="s">
        <v>322</v>
      </c>
      <c r="B330" s="127">
        <f t="shared" si="45"/>
        <v>131</v>
      </c>
      <c r="C330" s="129">
        <f t="shared" si="46"/>
        <v>121</v>
      </c>
      <c r="D330" s="123">
        <v>94</v>
      </c>
      <c r="E330" s="123">
        <v>20</v>
      </c>
      <c r="F330" s="123">
        <v>7</v>
      </c>
      <c r="G330" s="123">
        <v>1</v>
      </c>
      <c r="H330" s="129">
        <v>9</v>
      </c>
      <c r="I330" s="78"/>
      <c r="J330" s="78"/>
      <c r="K330" s="58"/>
      <c r="L330" s="46"/>
      <c r="M330" s="46"/>
      <c r="N330" s="46"/>
      <c r="O330" s="46"/>
      <c r="P330" s="46"/>
      <c r="Q330" s="46"/>
    </row>
    <row r="331" spans="1:17" x14ac:dyDescent="0.25">
      <c r="A331" s="64" t="s">
        <v>304</v>
      </c>
      <c r="B331" s="127">
        <f t="shared" ref="B331:G331" si="47">SUM(B321:B330)</f>
        <v>967</v>
      </c>
      <c r="C331" s="134">
        <f t="shared" si="47"/>
        <v>835</v>
      </c>
      <c r="D331" s="134">
        <f t="shared" si="47"/>
        <v>566</v>
      </c>
      <c r="E331" s="134">
        <f t="shared" si="47"/>
        <v>160</v>
      </c>
      <c r="F331" s="142">
        <f t="shared" si="47"/>
        <v>109</v>
      </c>
      <c r="G331" s="142">
        <f t="shared" si="47"/>
        <v>3</v>
      </c>
      <c r="H331" s="135">
        <f>SUM(H321:H330)</f>
        <v>129</v>
      </c>
      <c r="I331" s="78"/>
      <c r="J331" s="78"/>
      <c r="K331" s="58"/>
      <c r="L331" s="46"/>
      <c r="M331" s="46"/>
      <c r="N331" s="46"/>
      <c r="O331" s="46"/>
      <c r="P331" s="46"/>
      <c r="Q331" s="46"/>
    </row>
    <row r="332" spans="1:17" s="99" customFormat="1" x14ac:dyDescent="0.25">
      <c r="A332" s="78"/>
      <c r="B332" s="98"/>
      <c r="C332" s="96"/>
      <c r="D332" s="96"/>
      <c r="E332" s="96"/>
      <c r="F332" s="97"/>
      <c r="G332" s="97"/>
      <c r="H332" s="56"/>
      <c r="I332" s="78"/>
      <c r="J332" s="78"/>
      <c r="K332" s="58"/>
      <c r="L332" s="54"/>
      <c r="M332" s="54"/>
      <c r="N332" s="54"/>
      <c r="O332" s="54"/>
      <c r="P332" s="54"/>
      <c r="Q332" s="54"/>
    </row>
    <row r="333" spans="1:17" s="99" customFormat="1" ht="57" customHeight="1" x14ac:dyDescent="0.25">
      <c r="A333" s="146" t="s">
        <v>789</v>
      </c>
      <c r="B333" s="48" t="s">
        <v>1</v>
      </c>
      <c r="C333" s="48" t="s">
        <v>411</v>
      </c>
      <c r="D333" s="148" t="s">
        <v>634</v>
      </c>
      <c r="E333" s="48" t="s">
        <v>411</v>
      </c>
      <c r="F333" s="48" t="s">
        <v>411</v>
      </c>
      <c r="G333" s="148" t="s">
        <v>541</v>
      </c>
      <c r="H333" s="48" t="s">
        <v>2</v>
      </c>
      <c r="I333" s="54"/>
      <c r="J333" s="54"/>
      <c r="K333" s="54"/>
      <c r="L333" s="54"/>
      <c r="M333" s="54"/>
    </row>
    <row r="334" spans="1:17" s="99" customFormat="1" x14ac:dyDescent="0.25">
      <c r="A334" s="62" t="s">
        <v>3</v>
      </c>
      <c r="B334" s="60"/>
      <c r="C334" s="271" t="s">
        <v>4</v>
      </c>
      <c r="D334" s="271" t="s">
        <v>6</v>
      </c>
      <c r="E334" s="271" t="s">
        <v>7</v>
      </c>
      <c r="F334" s="271" t="s">
        <v>9</v>
      </c>
      <c r="G334" s="271" t="s">
        <v>149</v>
      </c>
      <c r="H334" s="60"/>
      <c r="I334" s="54"/>
      <c r="J334" s="54"/>
      <c r="K334" s="54"/>
      <c r="L334" s="54"/>
      <c r="M334" s="54"/>
    </row>
    <row r="335" spans="1:17" s="99" customFormat="1" x14ac:dyDescent="0.25">
      <c r="A335" s="47" t="s">
        <v>207</v>
      </c>
      <c r="B335" s="127">
        <f>C335+G335+H335</f>
        <v>454</v>
      </c>
      <c r="C335" s="130">
        <f>D335+E335+F335</f>
        <v>348</v>
      </c>
      <c r="D335" s="123">
        <v>270</v>
      </c>
      <c r="E335" s="123">
        <v>43</v>
      </c>
      <c r="F335" s="123">
        <v>35</v>
      </c>
      <c r="G335" s="123">
        <v>3</v>
      </c>
      <c r="H335" s="129">
        <v>103</v>
      </c>
      <c r="I335" s="54"/>
      <c r="J335" s="54"/>
      <c r="K335" s="54"/>
      <c r="L335" s="54"/>
      <c r="M335" s="54"/>
    </row>
    <row r="336" spans="1:17" s="99" customFormat="1" x14ac:dyDescent="0.25">
      <c r="A336" s="64" t="s">
        <v>304</v>
      </c>
      <c r="B336" s="127">
        <f t="shared" ref="B336:G336" si="48">SUM(B335)</f>
        <v>454</v>
      </c>
      <c r="C336" s="160">
        <f t="shared" si="48"/>
        <v>348</v>
      </c>
      <c r="D336" s="162">
        <f t="shared" si="48"/>
        <v>270</v>
      </c>
      <c r="E336" s="162">
        <f t="shared" si="48"/>
        <v>43</v>
      </c>
      <c r="F336" s="138">
        <f t="shared" si="48"/>
        <v>35</v>
      </c>
      <c r="G336" s="135">
        <f t="shared" si="48"/>
        <v>3</v>
      </c>
      <c r="H336" s="135">
        <f>SUM(H335)</f>
        <v>103</v>
      </c>
      <c r="I336" s="54"/>
      <c r="J336" s="54"/>
      <c r="K336" s="54"/>
      <c r="L336" s="54"/>
      <c r="M336" s="54"/>
    </row>
    <row r="337" spans="1:24" s="99" customFormat="1" x14ac:dyDescent="0.25">
      <c r="A337" s="78"/>
      <c r="B337" s="98"/>
      <c r="C337" s="96"/>
      <c r="D337" s="96"/>
      <c r="E337" s="96"/>
      <c r="F337" s="97"/>
      <c r="G337" s="97"/>
      <c r="H337" s="56"/>
      <c r="I337" s="78"/>
      <c r="J337" s="78"/>
      <c r="K337" s="58"/>
      <c r="L337" s="54"/>
      <c r="M337" s="54"/>
      <c r="N337" s="54"/>
      <c r="O337" s="54"/>
      <c r="P337" s="54"/>
      <c r="Q337" s="54"/>
    </row>
    <row r="338" spans="1:24" s="99" customFormat="1" ht="57" customHeight="1" x14ac:dyDescent="0.25">
      <c r="A338" s="146" t="s">
        <v>790</v>
      </c>
      <c r="B338" s="48" t="s">
        <v>1</v>
      </c>
      <c r="C338" s="48" t="s">
        <v>410</v>
      </c>
      <c r="D338" s="148" t="s">
        <v>635</v>
      </c>
      <c r="E338" s="48" t="s">
        <v>410</v>
      </c>
      <c r="F338" s="48" t="s">
        <v>410</v>
      </c>
      <c r="G338" s="48" t="s">
        <v>410</v>
      </c>
      <c r="H338" s="48" t="s">
        <v>410</v>
      </c>
      <c r="I338" s="148" t="s">
        <v>541</v>
      </c>
      <c r="J338" s="48" t="s">
        <v>2</v>
      </c>
      <c r="K338" s="78"/>
      <c r="L338" s="78"/>
      <c r="M338" s="58"/>
      <c r="N338" s="54"/>
      <c r="O338" s="54"/>
      <c r="P338" s="54"/>
      <c r="Q338" s="54"/>
      <c r="R338" s="54"/>
      <c r="S338" s="54"/>
    </row>
    <row r="339" spans="1:24" s="99" customFormat="1" x14ac:dyDescent="0.25">
      <c r="A339" s="62" t="s">
        <v>3</v>
      </c>
      <c r="B339" s="60"/>
      <c r="C339" s="271" t="s">
        <v>4</v>
      </c>
      <c r="D339" s="271" t="s">
        <v>5</v>
      </c>
      <c r="E339" s="271" t="s">
        <v>7</v>
      </c>
      <c r="F339" s="271" t="s">
        <v>8</v>
      </c>
      <c r="G339" s="271" t="s">
        <v>9</v>
      </c>
      <c r="H339" s="271" t="s">
        <v>251</v>
      </c>
      <c r="I339" s="271" t="s">
        <v>149</v>
      </c>
      <c r="J339" s="60"/>
      <c r="K339" s="78"/>
      <c r="L339" s="78"/>
      <c r="M339" s="58"/>
      <c r="N339" s="54"/>
      <c r="O339" s="54"/>
      <c r="P339" s="54"/>
      <c r="Q339" s="54"/>
      <c r="R339" s="54"/>
      <c r="S339" s="54"/>
    </row>
    <row r="340" spans="1:24" s="99" customFormat="1" x14ac:dyDescent="0.25">
      <c r="A340" s="47" t="s">
        <v>207</v>
      </c>
      <c r="B340" s="127">
        <f>C340+I340+J340</f>
        <v>454</v>
      </c>
      <c r="C340" s="130">
        <f>D340+E340+F340+G340+H340</f>
        <v>403</v>
      </c>
      <c r="D340" s="123">
        <v>263</v>
      </c>
      <c r="E340" s="123">
        <v>102</v>
      </c>
      <c r="F340" s="123">
        <v>12</v>
      </c>
      <c r="G340" s="123">
        <v>22</v>
      </c>
      <c r="H340" s="123">
        <v>4</v>
      </c>
      <c r="I340" s="123">
        <v>0</v>
      </c>
      <c r="J340" s="129">
        <v>51</v>
      </c>
      <c r="K340" s="78"/>
      <c r="L340" s="78"/>
      <c r="M340" s="58"/>
      <c r="N340" s="54"/>
      <c r="O340" s="54"/>
      <c r="P340" s="54"/>
      <c r="Q340" s="54"/>
      <c r="R340" s="54"/>
      <c r="S340" s="54"/>
    </row>
    <row r="341" spans="1:24" s="99" customFormat="1" x14ac:dyDescent="0.25">
      <c r="A341" s="64" t="s">
        <v>304</v>
      </c>
      <c r="B341" s="127">
        <f t="shared" ref="B341:I341" si="49">SUM(B340)</f>
        <v>454</v>
      </c>
      <c r="C341" s="160">
        <f t="shared" si="49"/>
        <v>403</v>
      </c>
      <c r="D341" s="162">
        <f t="shared" si="49"/>
        <v>263</v>
      </c>
      <c r="E341" s="162">
        <f t="shared" si="49"/>
        <v>102</v>
      </c>
      <c r="F341" s="162">
        <f t="shared" si="49"/>
        <v>12</v>
      </c>
      <c r="G341" s="162">
        <f t="shared" si="49"/>
        <v>22</v>
      </c>
      <c r="H341" s="138">
        <f t="shared" si="49"/>
        <v>4</v>
      </c>
      <c r="I341" s="135">
        <f t="shared" si="49"/>
        <v>0</v>
      </c>
      <c r="J341" s="135">
        <f>SUM(J340)</f>
        <v>51</v>
      </c>
      <c r="K341" s="78"/>
      <c r="L341" s="78"/>
      <c r="M341" s="58"/>
      <c r="N341" s="54"/>
      <c r="O341" s="54"/>
      <c r="P341" s="54"/>
      <c r="Q341" s="54"/>
      <c r="R341" s="54"/>
      <c r="S341" s="54"/>
    </row>
    <row r="342" spans="1:24" s="99" customFormat="1" x14ac:dyDescent="0.25">
      <c r="A342" s="78"/>
      <c r="B342" s="98"/>
      <c r="C342" s="96"/>
      <c r="D342" s="96"/>
      <c r="E342" s="96"/>
      <c r="F342" s="97"/>
      <c r="G342" s="97"/>
      <c r="H342" s="56"/>
      <c r="I342" s="78"/>
      <c r="J342" s="78"/>
      <c r="K342" s="58"/>
      <c r="L342" s="54"/>
      <c r="M342" s="54"/>
      <c r="N342" s="54"/>
      <c r="O342" s="54"/>
      <c r="P342" s="54"/>
      <c r="Q342" s="54"/>
    </row>
    <row r="343" spans="1:24" s="99" customFormat="1" ht="56.25" customHeight="1" x14ac:dyDescent="0.25">
      <c r="A343" s="146" t="s">
        <v>791</v>
      </c>
      <c r="B343" s="48" t="s">
        <v>1</v>
      </c>
      <c r="C343" s="48" t="s">
        <v>412</v>
      </c>
      <c r="D343" s="148" t="s">
        <v>636</v>
      </c>
      <c r="E343" s="48" t="s">
        <v>412</v>
      </c>
      <c r="F343" s="48" t="s">
        <v>412</v>
      </c>
      <c r="G343" s="48" t="s">
        <v>412</v>
      </c>
      <c r="H343" s="48" t="s">
        <v>412</v>
      </c>
      <c r="I343" s="148" t="s">
        <v>541</v>
      </c>
      <c r="J343" s="48" t="s">
        <v>2</v>
      </c>
      <c r="K343" s="58"/>
      <c r="L343" s="54"/>
      <c r="M343" s="54"/>
      <c r="N343" s="54"/>
      <c r="O343" s="54"/>
      <c r="P343" s="54"/>
      <c r="Q343" s="54"/>
    </row>
    <row r="344" spans="1:24" s="99" customFormat="1" x14ac:dyDescent="0.25">
      <c r="A344" s="62" t="s">
        <v>3</v>
      </c>
      <c r="B344" s="60"/>
      <c r="C344" s="271" t="s">
        <v>4</v>
      </c>
      <c r="D344" s="271" t="s">
        <v>5</v>
      </c>
      <c r="E344" s="271" t="s">
        <v>7</v>
      </c>
      <c r="F344" s="271" t="s">
        <v>345</v>
      </c>
      <c r="G344" s="271" t="s">
        <v>8</v>
      </c>
      <c r="H344" s="271" t="s">
        <v>9</v>
      </c>
      <c r="I344" s="271" t="s">
        <v>149</v>
      </c>
      <c r="J344" s="60"/>
      <c r="K344" s="58"/>
      <c r="L344" s="54"/>
      <c r="M344" s="54"/>
      <c r="N344" s="54"/>
      <c r="O344" s="54"/>
      <c r="P344" s="54"/>
      <c r="Q344" s="54"/>
    </row>
    <row r="345" spans="1:24" s="99" customFormat="1" x14ac:dyDescent="0.25">
      <c r="A345" s="47" t="s">
        <v>207</v>
      </c>
      <c r="B345" s="127">
        <f>C345+I345+J345</f>
        <v>454</v>
      </c>
      <c r="C345" s="130">
        <f>D345+E345+F345+G345+H345</f>
        <v>376</v>
      </c>
      <c r="D345" s="123">
        <v>240</v>
      </c>
      <c r="E345" s="123">
        <v>97</v>
      </c>
      <c r="F345" s="123">
        <v>7</v>
      </c>
      <c r="G345" s="123">
        <v>6</v>
      </c>
      <c r="H345" s="123">
        <v>26</v>
      </c>
      <c r="I345" s="123">
        <v>2</v>
      </c>
      <c r="J345" s="129">
        <v>76</v>
      </c>
      <c r="K345" s="58"/>
      <c r="L345" s="54"/>
      <c r="M345" s="54"/>
      <c r="N345" s="54"/>
      <c r="O345" s="54"/>
      <c r="P345" s="54"/>
      <c r="Q345" s="54"/>
    </row>
    <row r="346" spans="1:24" s="99" customFormat="1" x14ac:dyDescent="0.25">
      <c r="A346" s="64" t="s">
        <v>304</v>
      </c>
      <c r="B346" s="127">
        <f t="shared" ref="B346:I346" si="50">SUM(B345)</f>
        <v>454</v>
      </c>
      <c r="C346" s="160">
        <f t="shared" si="50"/>
        <v>376</v>
      </c>
      <c r="D346" s="162">
        <f t="shared" si="50"/>
        <v>240</v>
      </c>
      <c r="E346" s="162">
        <f t="shared" si="50"/>
        <v>97</v>
      </c>
      <c r="F346" s="162">
        <f t="shared" si="50"/>
        <v>7</v>
      </c>
      <c r="G346" s="162">
        <f t="shared" si="50"/>
        <v>6</v>
      </c>
      <c r="H346" s="138">
        <f t="shared" si="50"/>
        <v>26</v>
      </c>
      <c r="I346" s="135">
        <f t="shared" si="50"/>
        <v>2</v>
      </c>
      <c r="J346" s="135">
        <f>SUM(J345)</f>
        <v>76</v>
      </c>
      <c r="K346" s="58"/>
      <c r="L346" s="54"/>
      <c r="M346" s="54"/>
      <c r="N346" s="54"/>
      <c r="O346" s="54"/>
      <c r="P346" s="54"/>
      <c r="Q346" s="54"/>
    </row>
    <row r="347" spans="1:24" s="99" customFormat="1" x14ac:dyDescent="0.25">
      <c r="A347" s="78"/>
      <c r="B347" s="98"/>
      <c r="C347" s="96"/>
      <c r="D347" s="96"/>
      <c r="E347" s="96"/>
      <c r="F347" s="97"/>
      <c r="G347" s="97"/>
      <c r="H347" s="56"/>
      <c r="I347" s="78"/>
      <c r="J347" s="78"/>
      <c r="K347" s="58"/>
      <c r="L347" s="54"/>
      <c r="M347" s="54"/>
      <c r="N347" s="54"/>
      <c r="O347" s="54"/>
      <c r="P347" s="54"/>
      <c r="Q347" s="54"/>
    </row>
    <row r="348" spans="1:24" ht="57" customHeight="1" x14ac:dyDescent="0.25">
      <c r="A348" s="146" t="s">
        <v>792</v>
      </c>
      <c r="B348" s="48" t="s">
        <v>1</v>
      </c>
      <c r="C348" s="48" t="s">
        <v>413</v>
      </c>
      <c r="D348" s="148" t="s">
        <v>866</v>
      </c>
      <c r="E348" s="48" t="s">
        <v>414</v>
      </c>
      <c r="F348" s="48" t="s">
        <v>415</v>
      </c>
      <c r="G348" s="48" t="s">
        <v>413</v>
      </c>
      <c r="H348" s="148" t="s">
        <v>867</v>
      </c>
      <c r="I348" s="148" t="s">
        <v>637</v>
      </c>
      <c r="J348" s="48" t="s">
        <v>415</v>
      </c>
      <c r="K348" s="48" t="s">
        <v>414</v>
      </c>
      <c r="L348" s="148" t="s">
        <v>866</v>
      </c>
      <c r="M348" s="48" t="s">
        <v>413</v>
      </c>
      <c r="N348" s="148" t="s">
        <v>866</v>
      </c>
      <c r="O348" s="48" t="s">
        <v>413</v>
      </c>
      <c r="P348" s="148" t="s">
        <v>866</v>
      </c>
      <c r="Q348" s="48" t="s">
        <v>413</v>
      </c>
      <c r="R348" s="148" t="s">
        <v>866</v>
      </c>
      <c r="S348" s="48" t="s">
        <v>414</v>
      </c>
      <c r="T348" s="148" t="s">
        <v>541</v>
      </c>
      <c r="U348" s="48" t="s">
        <v>2</v>
      </c>
      <c r="V348" s="46"/>
      <c r="W348" s="57"/>
      <c r="X348" s="57"/>
    </row>
    <row r="349" spans="1:24" x14ac:dyDescent="0.25">
      <c r="A349" s="62" t="s">
        <v>302</v>
      </c>
      <c r="B349" s="60"/>
      <c r="C349" s="271" t="s">
        <v>4</v>
      </c>
      <c r="D349" s="271" t="s">
        <v>4</v>
      </c>
      <c r="E349" s="271" t="s">
        <v>4</v>
      </c>
      <c r="F349" s="271" t="s">
        <v>4</v>
      </c>
      <c r="G349" s="271" t="s">
        <v>5</v>
      </c>
      <c r="H349" s="271" t="s">
        <v>5</v>
      </c>
      <c r="I349" s="271" t="s">
        <v>6</v>
      </c>
      <c r="J349" s="271" t="s">
        <v>6</v>
      </c>
      <c r="K349" s="271" t="s">
        <v>7</v>
      </c>
      <c r="L349" s="271" t="s">
        <v>7</v>
      </c>
      <c r="M349" s="271" t="s">
        <v>8</v>
      </c>
      <c r="N349" s="271" t="s">
        <v>8</v>
      </c>
      <c r="O349" s="271" t="s">
        <v>9</v>
      </c>
      <c r="P349" s="271" t="s">
        <v>9</v>
      </c>
      <c r="Q349" s="271" t="s">
        <v>251</v>
      </c>
      <c r="R349" s="271" t="s">
        <v>251</v>
      </c>
      <c r="S349" s="271" t="s">
        <v>113</v>
      </c>
      <c r="T349" s="271" t="s">
        <v>149</v>
      </c>
      <c r="U349" s="60"/>
      <c r="V349" s="46"/>
      <c r="W349" s="55"/>
      <c r="X349" s="55"/>
    </row>
    <row r="350" spans="1:24" x14ac:dyDescent="0.25">
      <c r="A350" s="47" t="s">
        <v>207</v>
      </c>
      <c r="B350" s="127">
        <f>C350+D350+E350+F350+T350+U350</f>
        <v>908</v>
      </c>
      <c r="C350" s="130">
        <f>G350+M350+O350+Q350</f>
        <v>192</v>
      </c>
      <c r="D350" s="129">
        <f>H350+L350+N350+P350+R350</f>
        <v>219</v>
      </c>
      <c r="E350" s="129">
        <f>I350+K350+S350</f>
        <v>224</v>
      </c>
      <c r="F350" s="129">
        <f>J350</f>
        <v>201</v>
      </c>
      <c r="G350" s="123">
        <v>164</v>
      </c>
      <c r="H350" s="123">
        <v>155</v>
      </c>
      <c r="I350" s="140">
        <v>178</v>
      </c>
      <c r="J350" s="141">
        <v>201</v>
      </c>
      <c r="K350" s="140">
        <v>41</v>
      </c>
      <c r="L350" s="123">
        <v>42</v>
      </c>
      <c r="M350" s="123">
        <v>11</v>
      </c>
      <c r="N350" s="123">
        <v>6</v>
      </c>
      <c r="O350" s="123">
        <v>15</v>
      </c>
      <c r="P350" s="123">
        <v>13</v>
      </c>
      <c r="Q350" s="123">
        <v>2</v>
      </c>
      <c r="R350" s="140">
        <v>3</v>
      </c>
      <c r="S350" s="141">
        <v>5</v>
      </c>
      <c r="T350" s="175">
        <v>2</v>
      </c>
      <c r="U350" s="129">
        <v>70</v>
      </c>
      <c r="V350" s="58"/>
      <c r="W350" s="55"/>
      <c r="X350" s="55"/>
    </row>
    <row r="351" spans="1:24" x14ac:dyDescent="0.25">
      <c r="A351" s="64" t="s">
        <v>304</v>
      </c>
      <c r="B351" s="127">
        <f t="shared" ref="B351:S351" si="51">SUM(B350)</f>
        <v>908</v>
      </c>
      <c r="C351" s="160">
        <f t="shared" si="51"/>
        <v>192</v>
      </c>
      <c r="D351" s="162">
        <f t="shared" si="51"/>
        <v>219</v>
      </c>
      <c r="E351" s="162">
        <f t="shared" si="51"/>
        <v>224</v>
      </c>
      <c r="F351" s="138">
        <f t="shared" si="51"/>
        <v>201</v>
      </c>
      <c r="G351" s="138">
        <f t="shared" si="51"/>
        <v>164</v>
      </c>
      <c r="H351" s="138">
        <f t="shared" si="51"/>
        <v>155</v>
      </c>
      <c r="I351" s="138">
        <f t="shared" si="51"/>
        <v>178</v>
      </c>
      <c r="J351" s="138">
        <f t="shared" si="51"/>
        <v>201</v>
      </c>
      <c r="K351" s="138">
        <f t="shared" si="51"/>
        <v>41</v>
      </c>
      <c r="L351" s="138">
        <f t="shared" si="51"/>
        <v>42</v>
      </c>
      <c r="M351" s="135">
        <f t="shared" si="51"/>
        <v>11</v>
      </c>
      <c r="N351" s="135">
        <f t="shared" si="51"/>
        <v>6</v>
      </c>
      <c r="O351" s="135">
        <f t="shared" si="51"/>
        <v>15</v>
      </c>
      <c r="P351" s="135">
        <f t="shared" si="51"/>
        <v>13</v>
      </c>
      <c r="Q351" s="135">
        <f t="shared" si="51"/>
        <v>2</v>
      </c>
      <c r="R351" s="135">
        <f t="shared" si="51"/>
        <v>3</v>
      </c>
      <c r="S351" s="135">
        <f t="shared" si="51"/>
        <v>5</v>
      </c>
      <c r="T351" s="51">
        <f>SUM(T350)</f>
        <v>2</v>
      </c>
      <c r="U351" s="135">
        <f>SUM(U350)</f>
        <v>70</v>
      </c>
      <c r="V351" s="46"/>
      <c r="W351" s="56"/>
      <c r="X351" s="56"/>
    </row>
    <row r="352" spans="1:24" s="99" customFormat="1" x14ac:dyDescent="0.25">
      <c r="A352" s="78"/>
      <c r="B352" s="98"/>
      <c r="C352" s="98"/>
      <c r="D352" s="96"/>
      <c r="E352" s="9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4"/>
      <c r="W352" s="56"/>
      <c r="X352" s="56"/>
    </row>
    <row r="353" spans="1:31" s="99" customFormat="1" x14ac:dyDescent="0.25">
      <c r="A353" s="66"/>
      <c r="B353" s="66"/>
      <c r="C353" s="67"/>
      <c r="D353" s="66"/>
      <c r="E353" s="87"/>
      <c r="F353" s="66"/>
      <c r="G353" s="66"/>
      <c r="H353" s="66"/>
      <c r="I353" s="66"/>
      <c r="J353" s="66"/>
      <c r="K353" s="66"/>
      <c r="L353" s="66"/>
      <c r="M353" s="66"/>
      <c r="N353" s="56"/>
      <c r="O353" s="56"/>
      <c r="P353" s="56"/>
      <c r="Q353" s="56"/>
      <c r="R353" s="56"/>
      <c r="S353" s="56"/>
      <c r="T353" s="56"/>
      <c r="U353" s="56"/>
      <c r="V353" s="56"/>
      <c r="W353" s="54"/>
      <c r="X353" s="56"/>
      <c r="Y353" s="56"/>
    </row>
    <row r="354" spans="1:31" s="99" customFormat="1" ht="61.5" customHeight="1" x14ac:dyDescent="0.25">
      <c r="A354" s="296" t="s">
        <v>793</v>
      </c>
      <c r="B354" s="49" t="s">
        <v>1</v>
      </c>
      <c r="C354" s="49" t="s">
        <v>416</v>
      </c>
      <c r="D354" s="49" t="s">
        <v>417</v>
      </c>
      <c r="E354" s="220" t="s">
        <v>638</v>
      </c>
      <c r="F354" s="49" t="s">
        <v>417</v>
      </c>
      <c r="G354" s="49" t="s">
        <v>417</v>
      </c>
      <c r="H354" s="49" t="s">
        <v>416</v>
      </c>
      <c r="I354" s="49" t="s">
        <v>416</v>
      </c>
      <c r="J354" s="49" t="s">
        <v>416</v>
      </c>
      <c r="K354" s="49" t="s">
        <v>417</v>
      </c>
      <c r="L354" s="220" t="s">
        <v>541</v>
      </c>
      <c r="M354" s="49" t="s">
        <v>2</v>
      </c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  <c r="AA354" s="56"/>
      <c r="AB354" s="56"/>
      <c r="AC354" s="54"/>
      <c r="AD354" s="56"/>
      <c r="AE354" s="56"/>
    </row>
    <row r="355" spans="1:31" s="99" customFormat="1" x14ac:dyDescent="0.25">
      <c r="A355" s="62" t="s">
        <v>3</v>
      </c>
      <c r="B355" s="60"/>
      <c r="C355" s="271" t="s">
        <v>4</v>
      </c>
      <c r="D355" s="271" t="s">
        <v>4</v>
      </c>
      <c r="E355" s="271" t="s">
        <v>5</v>
      </c>
      <c r="F355" s="271" t="s">
        <v>6</v>
      </c>
      <c r="G355" s="271" t="s">
        <v>7</v>
      </c>
      <c r="H355" s="271" t="s">
        <v>8</v>
      </c>
      <c r="I355" s="271" t="s">
        <v>9</v>
      </c>
      <c r="J355" s="271" t="s">
        <v>251</v>
      </c>
      <c r="K355" s="271" t="s">
        <v>113</v>
      </c>
      <c r="L355" s="271" t="s">
        <v>149</v>
      </c>
      <c r="M355" s="60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  <c r="AA355" s="56"/>
      <c r="AB355" s="56"/>
      <c r="AC355" s="54"/>
      <c r="AD355" s="56"/>
      <c r="AE355" s="56"/>
    </row>
    <row r="356" spans="1:31" s="99" customFormat="1" x14ac:dyDescent="0.25">
      <c r="A356" s="47" t="s">
        <v>207</v>
      </c>
      <c r="B356" s="127">
        <f>C356+D356+L356+M356</f>
        <v>454</v>
      </c>
      <c r="C356" s="130">
        <f>E356+H356+I356+J356</f>
        <v>239</v>
      </c>
      <c r="D356" s="130">
        <f>F356+G356+K356</f>
        <v>209</v>
      </c>
      <c r="E356" s="123">
        <v>206</v>
      </c>
      <c r="F356" s="123">
        <v>174</v>
      </c>
      <c r="G356" s="123">
        <v>30</v>
      </c>
      <c r="H356" s="123">
        <v>14</v>
      </c>
      <c r="I356" s="123">
        <v>17</v>
      </c>
      <c r="J356" s="123">
        <v>2</v>
      </c>
      <c r="K356" s="133">
        <v>5</v>
      </c>
      <c r="L356" s="174">
        <v>0</v>
      </c>
      <c r="M356" s="129">
        <v>6</v>
      </c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  <c r="AA356" s="56"/>
      <c r="AB356" s="56"/>
      <c r="AC356" s="54"/>
      <c r="AD356" s="56"/>
      <c r="AE356" s="56"/>
    </row>
    <row r="357" spans="1:31" s="99" customFormat="1" x14ac:dyDescent="0.25">
      <c r="A357" s="64" t="s">
        <v>304</v>
      </c>
      <c r="B357" s="127">
        <f t="shared" ref="B357:K357" si="52">SUM(B356)</f>
        <v>454</v>
      </c>
      <c r="C357" s="160">
        <f t="shared" si="52"/>
        <v>239</v>
      </c>
      <c r="D357" s="160">
        <f t="shared" si="52"/>
        <v>209</v>
      </c>
      <c r="E357" s="160">
        <f t="shared" si="52"/>
        <v>206</v>
      </c>
      <c r="F357" s="160">
        <f t="shared" si="52"/>
        <v>174</v>
      </c>
      <c r="G357" s="161">
        <f t="shared" si="52"/>
        <v>30</v>
      </c>
      <c r="H357" s="160">
        <f t="shared" si="52"/>
        <v>14</v>
      </c>
      <c r="I357" s="160">
        <f t="shared" si="52"/>
        <v>17</v>
      </c>
      <c r="J357" s="161">
        <f t="shared" si="52"/>
        <v>2</v>
      </c>
      <c r="K357" s="161">
        <f t="shared" si="52"/>
        <v>5</v>
      </c>
      <c r="L357" s="118">
        <f>SUM(L356)</f>
        <v>0</v>
      </c>
      <c r="M357" s="138">
        <f>SUM(M356)</f>
        <v>6</v>
      </c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  <c r="AA357" s="56"/>
      <c r="AB357" s="56"/>
      <c r="AC357" s="54"/>
      <c r="AD357" s="56"/>
      <c r="AE357" s="56"/>
    </row>
    <row r="358" spans="1:31" s="99" customFormat="1" x14ac:dyDescent="0.25">
      <c r="A358" s="78"/>
      <c r="B358" s="171"/>
      <c r="C358" s="171"/>
      <c r="D358" s="171"/>
      <c r="E358" s="171"/>
      <c r="F358" s="171"/>
      <c r="G358" s="261"/>
      <c r="H358" s="171"/>
      <c r="I358" s="171"/>
      <c r="J358" s="261"/>
      <c r="K358" s="261"/>
      <c r="L358" s="97"/>
      <c r="M358" s="173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  <c r="AA358" s="56"/>
      <c r="AB358" s="56"/>
      <c r="AC358" s="54"/>
      <c r="AD358" s="56"/>
      <c r="AE358" s="56"/>
    </row>
    <row r="359" spans="1:31" x14ac:dyDescent="0.25">
      <c r="A359" s="66"/>
      <c r="B359" s="66"/>
      <c r="C359" s="67"/>
      <c r="D359" s="66"/>
      <c r="E359" s="87"/>
      <c r="F359" s="66"/>
      <c r="G359" s="58"/>
      <c r="H359" s="58"/>
      <c r="I359" s="58"/>
      <c r="J359" s="58"/>
      <c r="K359" s="58"/>
      <c r="L359" s="46"/>
      <c r="M359" s="46"/>
      <c r="N359" s="46"/>
      <c r="O359" s="46"/>
    </row>
    <row r="360" spans="1:31" ht="57" customHeight="1" x14ac:dyDescent="0.25">
      <c r="A360" s="296" t="s">
        <v>794</v>
      </c>
      <c r="B360" s="49" t="s">
        <v>1</v>
      </c>
      <c r="C360" s="49" t="s">
        <v>327</v>
      </c>
      <c r="D360" s="220" t="s">
        <v>639</v>
      </c>
      <c r="E360" s="220" t="s">
        <v>541</v>
      </c>
      <c r="F360" s="49" t="s">
        <v>2</v>
      </c>
      <c r="G360" s="68"/>
      <c r="H360" s="58"/>
      <c r="I360" s="58"/>
      <c r="J360" s="58"/>
      <c r="K360" s="58"/>
      <c r="L360" s="46"/>
      <c r="M360" s="46"/>
      <c r="N360" s="46"/>
      <c r="O360" s="46"/>
    </row>
    <row r="361" spans="1:31" x14ac:dyDescent="0.25">
      <c r="A361" s="62" t="s">
        <v>3</v>
      </c>
      <c r="B361" s="60"/>
      <c r="C361" s="271" t="s">
        <v>4</v>
      </c>
      <c r="D361" s="271" t="s">
        <v>6</v>
      </c>
      <c r="E361" s="271" t="s">
        <v>149</v>
      </c>
      <c r="F361" s="60"/>
      <c r="G361" s="68"/>
      <c r="H361" s="58"/>
      <c r="I361" s="58"/>
      <c r="J361" s="58"/>
      <c r="K361" s="58"/>
      <c r="L361" s="46"/>
      <c r="M361" s="46"/>
      <c r="N361" s="46"/>
      <c r="O361" s="46"/>
    </row>
    <row r="362" spans="1:31" x14ac:dyDescent="0.25">
      <c r="A362" s="47" t="s">
        <v>231</v>
      </c>
      <c r="B362" s="127">
        <f>C362+E362+F362</f>
        <v>60</v>
      </c>
      <c r="C362" s="130">
        <f>D362</f>
        <v>54</v>
      </c>
      <c r="D362" s="133">
        <v>54</v>
      </c>
      <c r="E362" s="133">
        <v>0</v>
      </c>
      <c r="F362" s="136">
        <v>6</v>
      </c>
      <c r="G362" s="68"/>
      <c r="H362" s="58"/>
      <c r="I362" s="58"/>
      <c r="J362" s="58"/>
      <c r="K362" s="58"/>
      <c r="L362" s="46"/>
      <c r="M362" s="46"/>
      <c r="N362" s="46"/>
      <c r="O362" s="46"/>
    </row>
    <row r="363" spans="1:31" x14ac:dyDescent="0.25">
      <c r="A363" s="64" t="s">
        <v>304</v>
      </c>
      <c r="B363" s="127">
        <f>SUM(B362)</f>
        <v>60</v>
      </c>
      <c r="C363" s="134">
        <f>SUM(C362)</f>
        <v>54</v>
      </c>
      <c r="D363" s="142">
        <f>SUM(D362)</f>
        <v>54</v>
      </c>
      <c r="E363" s="134">
        <f>SUM(E362)</f>
        <v>0</v>
      </c>
      <c r="F363" s="135">
        <f>SUM(F362)</f>
        <v>6</v>
      </c>
      <c r="G363" s="68"/>
      <c r="H363" s="58"/>
      <c r="I363" s="58"/>
      <c r="J363" s="58"/>
      <c r="K363" s="58"/>
      <c r="L363" s="46"/>
      <c r="M363" s="46"/>
      <c r="N363" s="46"/>
      <c r="O363" s="46"/>
    </row>
    <row r="364" spans="1:31" x14ac:dyDescent="0.25">
      <c r="A364" s="78"/>
      <c r="B364" s="95"/>
      <c r="C364" s="96"/>
      <c r="D364" s="97"/>
      <c r="E364" s="96"/>
      <c r="F364" s="56"/>
      <c r="G364" s="68"/>
      <c r="H364" s="58"/>
      <c r="I364" s="58"/>
      <c r="J364" s="58"/>
      <c r="K364" s="58"/>
      <c r="L364" s="46"/>
    </row>
    <row r="365" spans="1:31" ht="57" customHeight="1" x14ac:dyDescent="0.25">
      <c r="A365" s="146" t="s">
        <v>795</v>
      </c>
      <c r="B365" s="48" t="s">
        <v>1</v>
      </c>
      <c r="C365" s="48" t="s">
        <v>328</v>
      </c>
      <c r="D365" s="148" t="s">
        <v>640</v>
      </c>
      <c r="E365" s="148" t="s">
        <v>541</v>
      </c>
      <c r="F365" s="48" t="s">
        <v>2</v>
      </c>
      <c r="G365" s="58"/>
      <c r="H365" s="68"/>
      <c r="I365" s="58"/>
      <c r="J365" s="58"/>
      <c r="K365" s="58"/>
      <c r="L365" s="58"/>
    </row>
    <row r="366" spans="1:31" x14ac:dyDescent="0.25">
      <c r="A366" s="62" t="s">
        <v>3</v>
      </c>
      <c r="B366" s="60"/>
      <c r="C366" s="271" t="s">
        <v>4</v>
      </c>
      <c r="D366" s="271" t="s">
        <v>6</v>
      </c>
      <c r="E366" s="271" t="s">
        <v>149</v>
      </c>
      <c r="F366" s="60"/>
      <c r="G366" s="58"/>
      <c r="H366" s="58"/>
      <c r="I366" s="58"/>
      <c r="J366" s="58"/>
      <c r="K366" s="58"/>
      <c r="L366" s="58"/>
    </row>
    <row r="367" spans="1:31" x14ac:dyDescent="0.25">
      <c r="A367" s="47" t="s">
        <v>231</v>
      </c>
      <c r="B367" s="127">
        <f>C367+E367+F367</f>
        <v>60</v>
      </c>
      <c r="C367" s="130">
        <f>D367</f>
        <v>59</v>
      </c>
      <c r="D367" s="123">
        <v>59</v>
      </c>
      <c r="E367" s="123">
        <v>0</v>
      </c>
      <c r="F367" s="129">
        <v>1</v>
      </c>
      <c r="G367" s="58"/>
      <c r="H367" s="58"/>
      <c r="I367" s="58"/>
      <c r="J367" s="58"/>
      <c r="K367" s="58"/>
      <c r="L367" s="58"/>
    </row>
    <row r="368" spans="1:31" x14ac:dyDescent="0.25">
      <c r="A368" s="64" t="s">
        <v>304</v>
      </c>
      <c r="B368" s="127">
        <f>SUM(B367)</f>
        <v>60</v>
      </c>
      <c r="C368" s="160">
        <f>SUM(C367)</f>
        <v>59</v>
      </c>
      <c r="D368" s="163">
        <f>SUM(D367)</f>
        <v>59</v>
      </c>
      <c r="E368" s="160">
        <f>SUM(E367)</f>
        <v>0</v>
      </c>
      <c r="F368" s="163">
        <f>SUM(F367)</f>
        <v>1</v>
      </c>
      <c r="G368" s="58"/>
      <c r="H368" s="58"/>
      <c r="I368" s="58"/>
      <c r="J368" s="58"/>
      <c r="K368" s="58"/>
      <c r="L368" s="58"/>
    </row>
    <row r="369" spans="1:12" x14ac:dyDescent="0.25">
      <c r="A369" s="53"/>
      <c r="B369" s="196"/>
      <c r="C369" s="197"/>
      <c r="D369" s="197"/>
      <c r="E369" s="198"/>
      <c r="F369" s="199"/>
      <c r="G369" s="46"/>
      <c r="H369" s="58"/>
      <c r="I369" s="58"/>
      <c r="J369" s="58"/>
      <c r="K369" s="58"/>
      <c r="L369" s="58"/>
    </row>
    <row r="370" spans="1:12" ht="57" customHeight="1" x14ac:dyDescent="0.25">
      <c r="A370" s="146" t="s">
        <v>796</v>
      </c>
      <c r="B370" s="48" t="s">
        <v>1</v>
      </c>
      <c r="C370" s="48" t="s">
        <v>418</v>
      </c>
      <c r="D370" s="48" t="s">
        <v>419</v>
      </c>
      <c r="E370" s="148" t="s">
        <v>641</v>
      </c>
      <c r="F370" s="148" t="s">
        <v>642</v>
      </c>
      <c r="G370" s="148" t="s">
        <v>541</v>
      </c>
      <c r="H370" s="48" t="s">
        <v>2</v>
      </c>
      <c r="I370" s="58"/>
      <c r="J370" s="58"/>
      <c r="K370" s="58"/>
      <c r="L370" s="46"/>
    </row>
    <row r="371" spans="1:12" x14ac:dyDescent="0.25">
      <c r="A371" s="62" t="s">
        <v>302</v>
      </c>
      <c r="B371" s="60"/>
      <c r="C371" s="271" t="s">
        <v>4</v>
      </c>
      <c r="D371" s="271" t="s">
        <v>4</v>
      </c>
      <c r="E371" s="271" t="s">
        <v>6</v>
      </c>
      <c r="F371" s="271" t="s">
        <v>6</v>
      </c>
      <c r="G371" s="271" t="s">
        <v>149</v>
      </c>
      <c r="H371" s="60"/>
      <c r="I371" s="58"/>
      <c r="J371" s="58"/>
      <c r="K371" s="58"/>
      <c r="L371" s="46"/>
    </row>
    <row r="372" spans="1:12" x14ac:dyDescent="0.25">
      <c r="A372" s="47" t="s">
        <v>231</v>
      </c>
      <c r="B372" s="127">
        <f>C372+D372+G372+H372</f>
        <v>120</v>
      </c>
      <c r="C372" s="130">
        <f>E372</f>
        <v>56</v>
      </c>
      <c r="D372" s="129">
        <f>F372</f>
        <v>53</v>
      </c>
      <c r="E372" s="123">
        <v>56</v>
      </c>
      <c r="F372" s="123">
        <v>53</v>
      </c>
      <c r="G372" s="123">
        <v>0</v>
      </c>
      <c r="H372" s="129">
        <v>11</v>
      </c>
      <c r="I372" s="58"/>
      <c r="J372" s="58"/>
      <c r="K372" s="58"/>
      <c r="L372" s="46"/>
    </row>
    <row r="373" spans="1:12" x14ac:dyDescent="0.25">
      <c r="A373" s="64" t="s">
        <v>304</v>
      </c>
      <c r="B373" s="127">
        <f t="shared" ref="B373:G373" si="53">SUM(B372)</f>
        <v>120</v>
      </c>
      <c r="C373" s="134">
        <f t="shared" si="53"/>
        <v>56</v>
      </c>
      <c r="D373" s="134">
        <f t="shared" si="53"/>
        <v>53</v>
      </c>
      <c r="E373" s="134">
        <f t="shared" si="53"/>
        <v>56</v>
      </c>
      <c r="F373" s="135">
        <f t="shared" si="53"/>
        <v>53</v>
      </c>
      <c r="G373" s="134">
        <f t="shared" si="53"/>
        <v>0</v>
      </c>
      <c r="H373" s="135">
        <f>SUM(H372)</f>
        <v>11</v>
      </c>
      <c r="I373" s="58"/>
      <c r="J373" s="58"/>
      <c r="K373" s="58"/>
      <c r="L373" s="46"/>
    </row>
    <row r="374" spans="1:12" s="184" customFormat="1" x14ac:dyDescent="0.25">
      <c r="A374" s="78"/>
      <c r="B374" s="171"/>
      <c r="C374" s="172"/>
      <c r="D374" s="172"/>
      <c r="E374" s="172"/>
      <c r="F374" s="173"/>
      <c r="G374" s="172"/>
      <c r="H374" s="173"/>
      <c r="I374" s="58"/>
      <c r="J374" s="58"/>
      <c r="K374" s="58"/>
      <c r="L374" s="46"/>
    </row>
    <row r="375" spans="1:12" ht="57" customHeight="1" x14ac:dyDescent="0.25">
      <c r="A375" s="146" t="s">
        <v>797</v>
      </c>
      <c r="B375" s="48" t="s">
        <v>1</v>
      </c>
      <c r="C375" s="48" t="s">
        <v>329</v>
      </c>
      <c r="D375" s="148" t="s">
        <v>643</v>
      </c>
      <c r="E375" s="148" t="s">
        <v>541</v>
      </c>
      <c r="F375" s="48" t="s">
        <v>2</v>
      </c>
      <c r="G375" s="68"/>
      <c r="H375" s="58"/>
      <c r="I375" s="58"/>
      <c r="J375" s="58"/>
      <c r="K375" s="58"/>
      <c r="L375" s="58"/>
    </row>
    <row r="376" spans="1:12" x14ac:dyDescent="0.25">
      <c r="A376" s="62" t="s">
        <v>3</v>
      </c>
      <c r="B376" s="60"/>
      <c r="C376" s="271" t="s">
        <v>4</v>
      </c>
      <c r="D376" s="271" t="s">
        <v>6</v>
      </c>
      <c r="E376" s="271" t="s">
        <v>149</v>
      </c>
      <c r="F376" s="60"/>
      <c r="G376" s="68"/>
      <c r="H376" s="58"/>
      <c r="I376" s="58"/>
      <c r="J376" s="58"/>
      <c r="K376" s="58"/>
      <c r="L376" s="58"/>
    </row>
    <row r="377" spans="1:12" x14ac:dyDescent="0.25">
      <c r="A377" s="47" t="s">
        <v>231</v>
      </c>
      <c r="B377" s="127">
        <f>C377+E377+F377</f>
        <v>60</v>
      </c>
      <c r="C377" s="130">
        <f>D377</f>
        <v>56</v>
      </c>
      <c r="D377" s="133">
        <v>56</v>
      </c>
      <c r="E377" s="133">
        <v>0</v>
      </c>
      <c r="F377" s="129">
        <v>4</v>
      </c>
      <c r="G377" s="68"/>
      <c r="H377" s="68"/>
      <c r="I377" s="68"/>
      <c r="J377" s="58"/>
      <c r="K377" s="58"/>
      <c r="L377" s="58"/>
    </row>
    <row r="378" spans="1:12" x14ac:dyDescent="0.25">
      <c r="A378" s="64" t="s">
        <v>304</v>
      </c>
      <c r="B378" s="127">
        <f>SUM(B377)</f>
        <v>60</v>
      </c>
      <c r="C378" s="127">
        <f>SUM(C377)</f>
        <v>56</v>
      </c>
      <c r="D378" s="127">
        <f>SUM(D377)</f>
        <v>56</v>
      </c>
      <c r="E378" s="127">
        <f>SUM(E377)</f>
        <v>0</v>
      </c>
      <c r="F378" s="135">
        <f>SUM(F377)</f>
        <v>4</v>
      </c>
      <c r="G378" s="68"/>
      <c r="H378" s="68"/>
      <c r="I378" s="68"/>
      <c r="J378" s="58"/>
      <c r="K378" s="58"/>
      <c r="L378" s="58"/>
    </row>
    <row r="379" spans="1:12" x14ac:dyDescent="0.25">
      <c r="A379" s="58"/>
      <c r="B379" s="72"/>
      <c r="C379" s="72"/>
      <c r="D379" s="72"/>
      <c r="E379" s="72"/>
      <c r="F379" s="68"/>
      <c r="G379" s="68"/>
      <c r="H379" s="68"/>
      <c r="I379" s="68"/>
      <c r="J379" s="46"/>
      <c r="K379" s="46"/>
      <c r="L379" s="46"/>
    </row>
    <row r="380" spans="1:12" ht="57" customHeight="1" x14ac:dyDescent="0.25">
      <c r="A380" s="146" t="s">
        <v>798</v>
      </c>
      <c r="B380" s="48" t="s">
        <v>1</v>
      </c>
      <c r="C380" s="48" t="s">
        <v>420</v>
      </c>
      <c r="D380" s="148" t="s">
        <v>644</v>
      </c>
      <c r="E380" s="148" t="s">
        <v>541</v>
      </c>
      <c r="F380" s="48" t="s">
        <v>2</v>
      </c>
      <c r="G380" s="68"/>
      <c r="H380" s="46"/>
      <c r="I380" s="46"/>
      <c r="J380" s="46"/>
      <c r="K380" s="46"/>
      <c r="L380" s="46"/>
    </row>
    <row r="381" spans="1:12" x14ac:dyDescent="0.25">
      <c r="A381" s="62" t="s">
        <v>3</v>
      </c>
      <c r="B381" s="60"/>
      <c r="C381" s="271" t="s">
        <v>4</v>
      </c>
      <c r="D381" s="271" t="s">
        <v>6</v>
      </c>
      <c r="E381" s="271" t="s">
        <v>149</v>
      </c>
      <c r="F381" s="60"/>
      <c r="G381" s="68"/>
      <c r="H381" s="46"/>
      <c r="I381" s="46"/>
      <c r="J381" s="46"/>
      <c r="K381" s="46"/>
      <c r="L381" s="46"/>
    </row>
    <row r="382" spans="1:12" x14ac:dyDescent="0.25">
      <c r="A382" s="47" t="s">
        <v>231</v>
      </c>
      <c r="B382" s="127">
        <f>C382+E382+F382</f>
        <v>60</v>
      </c>
      <c r="C382" s="130">
        <f>D382</f>
        <v>56</v>
      </c>
      <c r="D382" s="133">
        <v>56</v>
      </c>
      <c r="E382" s="133">
        <v>0</v>
      </c>
      <c r="F382" s="129">
        <v>4</v>
      </c>
      <c r="G382" s="68"/>
      <c r="H382" s="46"/>
      <c r="I382" s="46"/>
      <c r="J382" s="46"/>
      <c r="K382" s="46"/>
      <c r="L382" s="46"/>
    </row>
    <row r="383" spans="1:12" x14ac:dyDescent="0.25">
      <c r="A383" s="64" t="s">
        <v>304</v>
      </c>
      <c r="B383" s="127">
        <f>SUM(B382)</f>
        <v>60</v>
      </c>
      <c r="C383" s="134">
        <f>SUM(C382)</f>
        <v>56</v>
      </c>
      <c r="D383" s="134">
        <f>SUM(D382)</f>
        <v>56</v>
      </c>
      <c r="E383" s="134">
        <f>SUM(E382)</f>
        <v>0</v>
      </c>
      <c r="F383" s="135">
        <f>SUM(F382)</f>
        <v>4</v>
      </c>
      <c r="G383" s="68"/>
      <c r="H383" s="46"/>
      <c r="I383" s="46"/>
      <c r="J383" s="46"/>
      <c r="K383" s="46"/>
      <c r="L383" s="46"/>
    </row>
    <row r="384" spans="1:12" x14ac:dyDescent="0.25">
      <c r="A384" s="58"/>
      <c r="B384" s="72"/>
      <c r="C384" s="72"/>
      <c r="D384" s="72"/>
      <c r="E384" s="72"/>
      <c r="F384" s="68"/>
      <c r="G384" s="68"/>
      <c r="H384" s="68"/>
      <c r="I384" s="68"/>
      <c r="J384" s="46"/>
      <c r="K384" s="46"/>
      <c r="L384" s="46"/>
    </row>
    <row r="385" spans="1:15" ht="57" customHeight="1" x14ac:dyDescent="0.25">
      <c r="A385" s="146" t="s">
        <v>799</v>
      </c>
      <c r="B385" s="48" t="s">
        <v>1</v>
      </c>
      <c r="C385" s="48" t="s">
        <v>421</v>
      </c>
      <c r="D385" s="148" t="s">
        <v>645</v>
      </c>
      <c r="E385" s="148" t="s">
        <v>541</v>
      </c>
      <c r="F385" s="48" t="s">
        <v>2</v>
      </c>
      <c r="G385" s="68"/>
      <c r="H385" s="68"/>
      <c r="I385" s="68"/>
      <c r="J385" s="46"/>
      <c r="K385" s="46"/>
      <c r="L385" s="46"/>
    </row>
    <row r="386" spans="1:15" x14ac:dyDescent="0.25">
      <c r="A386" s="62" t="s">
        <v>3</v>
      </c>
      <c r="B386" s="60"/>
      <c r="C386" s="271" t="s">
        <v>4</v>
      </c>
      <c r="D386" s="271" t="s">
        <v>6</v>
      </c>
      <c r="E386" s="271" t="s">
        <v>149</v>
      </c>
      <c r="F386" s="60"/>
      <c r="G386" s="68"/>
      <c r="H386" s="68"/>
      <c r="I386" s="68"/>
      <c r="J386" s="70"/>
      <c r="K386" s="70"/>
      <c r="L386" s="46"/>
    </row>
    <row r="387" spans="1:15" x14ac:dyDescent="0.25">
      <c r="A387" s="47" t="s">
        <v>208</v>
      </c>
      <c r="B387" s="127">
        <f>C387+E387+F387</f>
        <v>178</v>
      </c>
      <c r="C387" s="130">
        <f>D387</f>
        <v>163</v>
      </c>
      <c r="D387" s="133">
        <v>163</v>
      </c>
      <c r="E387" s="133">
        <v>0</v>
      </c>
      <c r="F387" s="136">
        <v>15</v>
      </c>
      <c r="G387" s="68"/>
      <c r="H387" s="68"/>
      <c r="I387" s="68"/>
      <c r="J387" s="70"/>
      <c r="K387" s="70"/>
      <c r="L387" s="46"/>
    </row>
    <row r="388" spans="1:15" x14ac:dyDescent="0.25">
      <c r="A388" s="64" t="s">
        <v>304</v>
      </c>
      <c r="B388" s="127">
        <f>SUM(B387)</f>
        <v>178</v>
      </c>
      <c r="C388" s="134">
        <f>SUM(C387)</f>
        <v>163</v>
      </c>
      <c r="D388" s="142">
        <f>SUM(D387)</f>
        <v>163</v>
      </c>
      <c r="E388" s="134">
        <f>SUM(E387)</f>
        <v>0</v>
      </c>
      <c r="F388" s="135">
        <f>SUM(F387)</f>
        <v>15</v>
      </c>
      <c r="G388" s="68"/>
      <c r="H388" s="68"/>
      <c r="I388" s="68"/>
      <c r="J388" s="70"/>
      <c r="K388" s="70"/>
      <c r="L388" s="46"/>
    </row>
    <row r="389" spans="1:15" x14ac:dyDescent="0.25">
      <c r="A389" s="58"/>
      <c r="B389" s="72"/>
      <c r="C389" s="72"/>
      <c r="D389" s="72"/>
      <c r="E389" s="72"/>
      <c r="F389" s="68"/>
      <c r="G389" s="68"/>
      <c r="H389" s="68"/>
      <c r="I389" s="68"/>
      <c r="J389" s="70"/>
      <c r="K389" s="70"/>
      <c r="L389" s="46"/>
    </row>
    <row r="390" spans="1:15" ht="80.25" customHeight="1" x14ac:dyDescent="0.25">
      <c r="A390" s="146" t="s">
        <v>800</v>
      </c>
      <c r="B390" s="48" t="s">
        <v>1</v>
      </c>
      <c r="C390" s="48" t="s">
        <v>422</v>
      </c>
      <c r="D390" s="48" t="s">
        <v>423</v>
      </c>
      <c r="E390" s="148" t="s">
        <v>646</v>
      </c>
      <c r="F390" s="148" t="s">
        <v>647</v>
      </c>
      <c r="G390" s="148" t="s">
        <v>541</v>
      </c>
      <c r="H390" s="48" t="s">
        <v>2</v>
      </c>
      <c r="I390" s="73"/>
      <c r="J390" s="70"/>
      <c r="K390" s="70"/>
      <c r="L390" s="46"/>
      <c r="M390" s="46"/>
      <c r="N390" s="46"/>
      <c r="O390" s="46"/>
    </row>
    <row r="391" spans="1:15" x14ac:dyDescent="0.25">
      <c r="A391" s="62" t="s">
        <v>302</v>
      </c>
      <c r="B391" s="60"/>
      <c r="C391" s="271" t="s">
        <v>4</v>
      </c>
      <c r="D391" s="271" t="s">
        <v>4</v>
      </c>
      <c r="E391" s="271" t="s">
        <v>6</v>
      </c>
      <c r="F391" s="271" t="s">
        <v>6</v>
      </c>
      <c r="G391" s="271" t="s">
        <v>149</v>
      </c>
      <c r="H391" s="60"/>
      <c r="I391" s="76"/>
      <c r="J391" s="70"/>
      <c r="K391" s="70"/>
      <c r="L391" s="46"/>
      <c r="M391" s="46"/>
      <c r="N391" s="46"/>
      <c r="O391" s="46"/>
    </row>
    <row r="392" spans="1:15" x14ac:dyDescent="0.25">
      <c r="A392" s="164" t="s">
        <v>208</v>
      </c>
      <c r="B392" s="127">
        <f>C392+D392+G392+H392</f>
        <v>356</v>
      </c>
      <c r="C392" s="130">
        <f>E392</f>
        <v>161</v>
      </c>
      <c r="D392" s="129">
        <f>F392</f>
        <v>163</v>
      </c>
      <c r="E392" s="123">
        <v>161</v>
      </c>
      <c r="F392" s="123">
        <v>163</v>
      </c>
      <c r="G392" s="123">
        <v>0</v>
      </c>
      <c r="H392" s="129">
        <v>32</v>
      </c>
      <c r="I392" s="76"/>
      <c r="J392" s="70"/>
      <c r="K392" s="70"/>
      <c r="L392" s="46"/>
      <c r="M392" s="46"/>
      <c r="N392" s="46"/>
      <c r="O392" s="46"/>
    </row>
    <row r="393" spans="1:15" x14ac:dyDescent="0.25">
      <c r="A393" s="64" t="s">
        <v>304</v>
      </c>
      <c r="B393" s="127">
        <f t="shared" ref="B393:G393" si="54">SUM(B392)</f>
        <v>356</v>
      </c>
      <c r="C393" s="134">
        <f t="shared" si="54"/>
        <v>161</v>
      </c>
      <c r="D393" s="134">
        <f t="shared" si="54"/>
        <v>163</v>
      </c>
      <c r="E393" s="134">
        <f t="shared" si="54"/>
        <v>161</v>
      </c>
      <c r="F393" s="135">
        <f t="shared" si="54"/>
        <v>163</v>
      </c>
      <c r="G393" s="134">
        <f t="shared" si="54"/>
        <v>0</v>
      </c>
      <c r="H393" s="135">
        <f>SUM(H392)</f>
        <v>32</v>
      </c>
      <c r="I393" s="58"/>
      <c r="J393" s="70"/>
      <c r="K393" s="70"/>
      <c r="L393" s="46"/>
      <c r="M393" s="46"/>
      <c r="N393" s="46"/>
      <c r="O393" s="46"/>
    </row>
    <row r="394" spans="1:15" s="104" customFormat="1" x14ac:dyDescent="0.25">
      <c r="A394" s="78"/>
      <c r="B394" s="171"/>
      <c r="C394" s="172"/>
      <c r="D394" s="172"/>
      <c r="E394" s="172"/>
      <c r="F394" s="173"/>
      <c r="G394" s="172"/>
      <c r="H394" s="173"/>
      <c r="I394" s="58"/>
      <c r="J394" s="68"/>
      <c r="K394" s="68"/>
      <c r="L394" s="58"/>
      <c r="M394" s="58"/>
      <c r="N394" s="58"/>
      <c r="O394" s="58"/>
    </row>
    <row r="395" spans="1:15" ht="57" customHeight="1" x14ac:dyDescent="0.25">
      <c r="A395" s="146" t="s">
        <v>801</v>
      </c>
      <c r="B395" s="48" t="s">
        <v>1</v>
      </c>
      <c r="C395" s="48" t="s">
        <v>424</v>
      </c>
      <c r="D395" s="148" t="s">
        <v>648</v>
      </c>
      <c r="E395" s="48" t="s">
        <v>424</v>
      </c>
      <c r="F395" s="148" t="s">
        <v>541</v>
      </c>
      <c r="G395" s="48" t="s">
        <v>2</v>
      </c>
      <c r="H395" s="58"/>
      <c r="I395" s="58"/>
      <c r="J395" s="58"/>
      <c r="K395" s="78"/>
      <c r="L395" s="89"/>
    </row>
    <row r="396" spans="1:15" x14ac:dyDescent="0.25">
      <c r="A396" s="62" t="s">
        <v>3</v>
      </c>
      <c r="B396" s="60"/>
      <c r="C396" s="271" t="s">
        <v>4</v>
      </c>
      <c r="D396" s="271" t="s">
        <v>5</v>
      </c>
      <c r="E396" s="271" t="s">
        <v>8</v>
      </c>
      <c r="F396" s="271" t="s">
        <v>149</v>
      </c>
      <c r="G396" s="60"/>
      <c r="H396" s="58"/>
      <c r="I396" s="58"/>
      <c r="J396" s="58"/>
      <c r="K396" s="78"/>
      <c r="L396" s="76"/>
    </row>
    <row r="397" spans="1:15" x14ac:dyDescent="0.25">
      <c r="A397" s="47" t="s">
        <v>150</v>
      </c>
      <c r="B397" s="127">
        <f t="shared" ref="B397:B402" si="55">C397+F397+G397</f>
        <v>260</v>
      </c>
      <c r="C397" s="128">
        <f t="shared" ref="C397:C402" si="56">D397+E397</f>
        <v>214</v>
      </c>
      <c r="D397" s="129">
        <v>182</v>
      </c>
      <c r="E397" s="129">
        <v>32</v>
      </c>
      <c r="F397" s="129">
        <v>0</v>
      </c>
      <c r="G397" s="129">
        <v>46</v>
      </c>
      <c r="H397" s="58"/>
      <c r="I397" s="55"/>
      <c r="J397" s="55"/>
      <c r="K397" s="55"/>
      <c r="L397" s="55"/>
    </row>
    <row r="398" spans="1:15" x14ac:dyDescent="0.25">
      <c r="A398" s="47" t="s">
        <v>151</v>
      </c>
      <c r="B398" s="127">
        <f t="shared" si="55"/>
        <v>196</v>
      </c>
      <c r="C398" s="128">
        <f t="shared" si="56"/>
        <v>150</v>
      </c>
      <c r="D398" s="129">
        <v>116</v>
      </c>
      <c r="E398" s="129">
        <v>34</v>
      </c>
      <c r="F398" s="129">
        <v>4</v>
      </c>
      <c r="G398" s="129">
        <v>42</v>
      </c>
      <c r="H398" s="58"/>
      <c r="I398" s="55"/>
      <c r="J398" s="55"/>
      <c r="K398" s="55"/>
      <c r="L398" s="55"/>
    </row>
    <row r="399" spans="1:15" x14ac:dyDescent="0.25">
      <c r="A399" s="47" t="s">
        <v>152</v>
      </c>
      <c r="B399" s="127">
        <f t="shared" si="55"/>
        <v>192</v>
      </c>
      <c r="C399" s="128">
        <f t="shared" si="56"/>
        <v>143</v>
      </c>
      <c r="D399" s="129">
        <v>114</v>
      </c>
      <c r="E399" s="129">
        <v>29</v>
      </c>
      <c r="F399" s="129">
        <v>1</v>
      </c>
      <c r="G399" s="129">
        <v>48</v>
      </c>
      <c r="H399" s="58"/>
      <c r="I399" s="55"/>
      <c r="J399" s="55"/>
      <c r="K399" s="55"/>
      <c r="L399" s="55"/>
    </row>
    <row r="400" spans="1:15" x14ac:dyDescent="0.25">
      <c r="A400" s="47" t="s">
        <v>153</v>
      </c>
      <c r="B400" s="127">
        <f t="shared" si="55"/>
        <v>167</v>
      </c>
      <c r="C400" s="128">
        <f t="shared" si="56"/>
        <v>129</v>
      </c>
      <c r="D400" s="129">
        <v>102</v>
      </c>
      <c r="E400" s="129">
        <v>27</v>
      </c>
      <c r="F400" s="129">
        <v>0</v>
      </c>
      <c r="G400" s="129">
        <v>38</v>
      </c>
      <c r="H400" s="58"/>
      <c r="I400" s="55"/>
      <c r="J400" s="55"/>
      <c r="K400" s="55"/>
      <c r="L400" s="55"/>
    </row>
    <row r="401" spans="1:14" x14ac:dyDescent="0.25">
      <c r="A401" s="47" t="s">
        <v>154</v>
      </c>
      <c r="B401" s="127">
        <f t="shared" si="55"/>
        <v>136</v>
      </c>
      <c r="C401" s="128">
        <f t="shared" si="56"/>
        <v>88</v>
      </c>
      <c r="D401" s="129">
        <v>67</v>
      </c>
      <c r="E401" s="129">
        <v>21</v>
      </c>
      <c r="F401" s="129">
        <v>0</v>
      </c>
      <c r="G401" s="129">
        <v>48</v>
      </c>
      <c r="H401" s="58"/>
      <c r="I401" s="55"/>
      <c r="J401" s="55"/>
      <c r="K401" s="55"/>
      <c r="L401" s="55"/>
    </row>
    <row r="402" spans="1:14" x14ac:dyDescent="0.25">
      <c r="A402" s="47" t="s">
        <v>60</v>
      </c>
      <c r="B402" s="127">
        <f t="shared" si="55"/>
        <v>255</v>
      </c>
      <c r="C402" s="128">
        <f t="shared" si="56"/>
        <v>170</v>
      </c>
      <c r="D402" s="129">
        <v>138</v>
      </c>
      <c r="E402" s="129">
        <v>32</v>
      </c>
      <c r="F402" s="129">
        <v>0</v>
      </c>
      <c r="G402" s="129">
        <v>85</v>
      </c>
      <c r="H402" s="58"/>
      <c r="I402" s="55"/>
      <c r="J402" s="55"/>
      <c r="K402" s="55"/>
      <c r="L402" s="55"/>
    </row>
    <row r="403" spans="1:14" x14ac:dyDescent="0.25">
      <c r="A403" s="64" t="s">
        <v>304</v>
      </c>
      <c r="B403" s="127">
        <f t="shared" ref="B403:G403" si="57">SUM(B397:B402)</f>
        <v>1206</v>
      </c>
      <c r="C403" s="127">
        <f t="shared" si="57"/>
        <v>894</v>
      </c>
      <c r="D403" s="127">
        <f t="shared" si="57"/>
        <v>719</v>
      </c>
      <c r="E403" s="134">
        <f t="shared" si="57"/>
        <v>175</v>
      </c>
      <c r="F403" s="134">
        <f t="shared" si="57"/>
        <v>5</v>
      </c>
      <c r="G403" s="135">
        <f t="shared" si="57"/>
        <v>307</v>
      </c>
      <c r="H403" s="58"/>
      <c r="I403" s="58"/>
      <c r="J403" s="58"/>
      <c r="K403" s="58"/>
      <c r="L403" s="58"/>
    </row>
    <row r="404" spans="1:14" s="99" customFormat="1" x14ac:dyDescent="0.25">
      <c r="A404" s="78"/>
      <c r="B404" s="98"/>
      <c r="C404" s="98"/>
      <c r="D404" s="98"/>
      <c r="E404" s="96"/>
      <c r="F404" s="96"/>
      <c r="G404" s="56"/>
      <c r="H404" s="58"/>
      <c r="I404" s="58"/>
      <c r="J404" s="58"/>
      <c r="K404" s="58"/>
      <c r="L404" s="58"/>
    </row>
    <row r="405" spans="1:14" s="99" customFormat="1" ht="57" customHeight="1" x14ac:dyDescent="0.25">
      <c r="A405" s="146" t="s">
        <v>802</v>
      </c>
      <c r="B405" s="48" t="s">
        <v>1</v>
      </c>
      <c r="C405" s="48" t="s">
        <v>425</v>
      </c>
      <c r="D405" s="148" t="s">
        <v>649</v>
      </c>
      <c r="E405" s="148" t="s">
        <v>541</v>
      </c>
      <c r="F405" s="48" t="s">
        <v>2</v>
      </c>
      <c r="G405" s="58"/>
      <c r="H405" s="58"/>
      <c r="I405" s="58"/>
      <c r="J405" s="58"/>
      <c r="K405" s="58"/>
    </row>
    <row r="406" spans="1:14" s="99" customFormat="1" x14ac:dyDescent="0.25">
      <c r="A406" s="62" t="s">
        <v>3</v>
      </c>
      <c r="B406" s="60"/>
      <c r="C406" s="271" t="s">
        <v>4</v>
      </c>
      <c r="D406" s="271" t="s">
        <v>5</v>
      </c>
      <c r="E406" s="271" t="s">
        <v>149</v>
      </c>
      <c r="F406" s="60"/>
      <c r="G406" s="58"/>
      <c r="H406" s="58"/>
      <c r="I406" s="58"/>
      <c r="J406" s="58"/>
      <c r="K406" s="58"/>
    </row>
    <row r="407" spans="1:14" s="99" customFormat="1" x14ac:dyDescent="0.25">
      <c r="A407" s="47" t="s">
        <v>150</v>
      </c>
      <c r="B407" s="127">
        <f t="shared" ref="B407:B412" si="58">C407+E407+F407</f>
        <v>260</v>
      </c>
      <c r="C407" s="128">
        <f t="shared" ref="C407:C412" si="59">D407</f>
        <v>204</v>
      </c>
      <c r="D407" s="129">
        <v>204</v>
      </c>
      <c r="E407" s="129">
        <v>0</v>
      </c>
      <c r="F407" s="129">
        <v>56</v>
      </c>
      <c r="G407" s="58"/>
      <c r="H407" s="58"/>
      <c r="I407" s="58"/>
      <c r="J407" s="58"/>
      <c r="K407" s="58"/>
    </row>
    <row r="408" spans="1:14" s="99" customFormat="1" x14ac:dyDescent="0.25">
      <c r="A408" s="47" t="s">
        <v>151</v>
      </c>
      <c r="B408" s="127">
        <f t="shared" si="58"/>
        <v>196</v>
      </c>
      <c r="C408" s="128">
        <f t="shared" si="59"/>
        <v>149</v>
      </c>
      <c r="D408" s="129">
        <v>149</v>
      </c>
      <c r="E408" s="129">
        <v>1</v>
      </c>
      <c r="F408" s="129">
        <v>46</v>
      </c>
      <c r="G408" s="58"/>
      <c r="H408" s="58"/>
      <c r="I408" s="58"/>
      <c r="J408" s="58"/>
      <c r="K408" s="58"/>
    </row>
    <row r="409" spans="1:14" s="99" customFormat="1" x14ac:dyDescent="0.25">
      <c r="A409" s="47" t="s">
        <v>152</v>
      </c>
      <c r="B409" s="127">
        <f t="shared" si="58"/>
        <v>192</v>
      </c>
      <c r="C409" s="128">
        <f t="shared" si="59"/>
        <v>150</v>
      </c>
      <c r="D409" s="129">
        <v>150</v>
      </c>
      <c r="E409" s="129">
        <v>1</v>
      </c>
      <c r="F409" s="129">
        <v>41</v>
      </c>
      <c r="G409" s="58"/>
      <c r="H409" s="58"/>
      <c r="I409" s="58"/>
      <c r="J409" s="58"/>
      <c r="K409" s="58"/>
    </row>
    <row r="410" spans="1:14" s="99" customFormat="1" x14ac:dyDescent="0.25">
      <c r="A410" s="47" t="s">
        <v>153</v>
      </c>
      <c r="B410" s="127">
        <f t="shared" si="58"/>
        <v>167</v>
      </c>
      <c r="C410" s="128">
        <f t="shared" si="59"/>
        <v>133</v>
      </c>
      <c r="D410" s="129">
        <v>133</v>
      </c>
      <c r="E410" s="129">
        <v>1</v>
      </c>
      <c r="F410" s="129">
        <v>33</v>
      </c>
      <c r="G410" s="58"/>
      <c r="H410" s="58"/>
      <c r="I410" s="58"/>
      <c r="J410" s="58"/>
      <c r="K410" s="58"/>
    </row>
    <row r="411" spans="1:14" s="99" customFormat="1" x14ac:dyDescent="0.25">
      <c r="A411" s="47" t="s">
        <v>154</v>
      </c>
      <c r="B411" s="127">
        <f t="shared" si="58"/>
        <v>136</v>
      </c>
      <c r="C411" s="128">
        <f t="shared" si="59"/>
        <v>102</v>
      </c>
      <c r="D411" s="129">
        <v>102</v>
      </c>
      <c r="E411" s="129">
        <v>0</v>
      </c>
      <c r="F411" s="129">
        <v>34</v>
      </c>
      <c r="G411" s="58"/>
      <c r="H411" s="58"/>
      <c r="I411" s="58"/>
      <c r="J411" s="58"/>
      <c r="K411" s="58"/>
    </row>
    <row r="412" spans="1:14" s="99" customFormat="1" x14ac:dyDescent="0.25">
      <c r="A412" s="47" t="s">
        <v>60</v>
      </c>
      <c r="B412" s="127">
        <f t="shared" si="58"/>
        <v>255</v>
      </c>
      <c r="C412" s="128">
        <f t="shared" si="59"/>
        <v>173</v>
      </c>
      <c r="D412" s="129">
        <v>173</v>
      </c>
      <c r="E412" s="129">
        <v>0</v>
      </c>
      <c r="F412" s="129">
        <v>82</v>
      </c>
      <c r="G412" s="58"/>
      <c r="H412" s="58"/>
      <c r="I412" s="58"/>
      <c r="J412" s="58"/>
      <c r="K412" s="58"/>
    </row>
    <row r="413" spans="1:14" s="99" customFormat="1" x14ac:dyDescent="0.25">
      <c r="A413" s="64" t="s">
        <v>304</v>
      </c>
      <c r="B413" s="127">
        <f>SUM(B407:B412)</f>
        <v>1206</v>
      </c>
      <c r="C413" s="127">
        <f>SUM(C407:C412)</f>
        <v>911</v>
      </c>
      <c r="D413" s="127">
        <f>SUM(D407:D412)</f>
        <v>911</v>
      </c>
      <c r="E413" s="134">
        <f>SUM(E407:E412)</f>
        <v>3</v>
      </c>
      <c r="F413" s="135">
        <f>SUM(F407:F412)</f>
        <v>292</v>
      </c>
      <c r="G413" s="58"/>
      <c r="H413" s="58"/>
      <c r="I413" s="58"/>
      <c r="J413" s="58"/>
      <c r="K413" s="58"/>
    </row>
    <row r="414" spans="1:14" s="99" customFormat="1" x14ac:dyDescent="0.25">
      <c r="A414" s="78"/>
      <c r="B414" s="171"/>
      <c r="C414" s="171"/>
      <c r="D414" s="171"/>
      <c r="E414" s="172"/>
      <c r="F414" s="173"/>
      <c r="G414" s="58"/>
      <c r="H414" s="58"/>
      <c r="I414" s="58"/>
      <c r="J414" s="58"/>
      <c r="K414" s="58"/>
    </row>
    <row r="415" spans="1:14" s="99" customFormat="1" ht="57" customHeight="1" x14ac:dyDescent="0.25">
      <c r="A415" s="146" t="s">
        <v>803</v>
      </c>
      <c r="B415" s="48" t="s">
        <v>1</v>
      </c>
      <c r="C415" s="48" t="s">
        <v>426</v>
      </c>
      <c r="D415" s="148" t="s">
        <v>650</v>
      </c>
      <c r="E415" s="48" t="s">
        <v>426</v>
      </c>
      <c r="F415" s="48" t="s">
        <v>426</v>
      </c>
      <c r="G415" s="148" t="s">
        <v>541</v>
      </c>
      <c r="H415" s="48" t="s">
        <v>2</v>
      </c>
      <c r="I415" s="56"/>
      <c r="J415" s="58"/>
      <c r="K415" s="58"/>
      <c r="L415" s="58"/>
      <c r="M415" s="58"/>
      <c r="N415" s="58"/>
    </row>
    <row r="416" spans="1:14" s="99" customFormat="1" x14ac:dyDescent="0.25">
      <c r="A416" s="62" t="s">
        <v>3</v>
      </c>
      <c r="B416" s="60"/>
      <c r="C416" s="271" t="s">
        <v>4</v>
      </c>
      <c r="D416" s="271" t="s">
        <v>6</v>
      </c>
      <c r="E416" s="271" t="s">
        <v>7</v>
      </c>
      <c r="F416" s="271" t="s">
        <v>9</v>
      </c>
      <c r="G416" s="271" t="s">
        <v>149</v>
      </c>
      <c r="H416" s="60"/>
      <c r="I416" s="56"/>
      <c r="J416" s="58"/>
      <c r="K416" s="58"/>
      <c r="L416" s="58"/>
      <c r="M416" s="58"/>
      <c r="N416" s="58"/>
    </row>
    <row r="417" spans="1:20" s="99" customFormat="1" x14ac:dyDescent="0.25">
      <c r="A417" s="47" t="s">
        <v>150</v>
      </c>
      <c r="B417" s="127">
        <f t="shared" ref="B417:B422" si="60">C417+G417+H417</f>
        <v>260</v>
      </c>
      <c r="C417" s="128">
        <f t="shared" ref="C417:C422" si="61">D417+E417+F417</f>
        <v>227</v>
      </c>
      <c r="D417" s="128">
        <v>152</v>
      </c>
      <c r="E417" s="128">
        <v>43</v>
      </c>
      <c r="F417" s="129">
        <v>32</v>
      </c>
      <c r="G417" s="129">
        <v>0</v>
      </c>
      <c r="H417" s="129">
        <v>33</v>
      </c>
      <c r="I417" s="56"/>
      <c r="J417" s="58"/>
      <c r="K417" s="58"/>
      <c r="L417" s="58"/>
      <c r="M417" s="58"/>
      <c r="N417" s="58"/>
    </row>
    <row r="418" spans="1:20" s="99" customFormat="1" x14ac:dyDescent="0.25">
      <c r="A418" s="47" t="s">
        <v>151</v>
      </c>
      <c r="B418" s="127">
        <f t="shared" si="60"/>
        <v>196</v>
      </c>
      <c r="C418" s="128">
        <f t="shared" si="61"/>
        <v>175</v>
      </c>
      <c r="D418" s="128">
        <v>119</v>
      </c>
      <c r="E418" s="128">
        <v>39</v>
      </c>
      <c r="F418" s="129">
        <v>17</v>
      </c>
      <c r="G418" s="129">
        <v>0</v>
      </c>
      <c r="H418" s="129">
        <v>21</v>
      </c>
      <c r="I418" s="56"/>
      <c r="J418" s="58"/>
      <c r="K418" s="58"/>
      <c r="L418" s="58"/>
      <c r="M418" s="58"/>
      <c r="N418" s="58"/>
    </row>
    <row r="419" spans="1:20" s="99" customFormat="1" x14ac:dyDescent="0.25">
      <c r="A419" s="47" t="s">
        <v>152</v>
      </c>
      <c r="B419" s="127">
        <f t="shared" si="60"/>
        <v>192</v>
      </c>
      <c r="C419" s="128">
        <f t="shared" si="61"/>
        <v>165</v>
      </c>
      <c r="D419" s="128">
        <v>111</v>
      </c>
      <c r="E419" s="128">
        <v>37</v>
      </c>
      <c r="F419" s="129">
        <v>17</v>
      </c>
      <c r="G419" s="129">
        <v>0</v>
      </c>
      <c r="H419" s="129">
        <v>27</v>
      </c>
      <c r="I419" s="56"/>
      <c r="J419" s="58"/>
      <c r="K419" s="58"/>
      <c r="L419" s="58"/>
      <c r="M419" s="58"/>
      <c r="N419" s="58"/>
    </row>
    <row r="420" spans="1:20" s="99" customFormat="1" x14ac:dyDescent="0.25">
      <c r="A420" s="47" t="s">
        <v>153</v>
      </c>
      <c r="B420" s="127">
        <f t="shared" si="60"/>
        <v>167</v>
      </c>
      <c r="C420" s="128">
        <f t="shared" si="61"/>
        <v>150</v>
      </c>
      <c r="D420" s="128">
        <v>105</v>
      </c>
      <c r="E420" s="128">
        <v>36</v>
      </c>
      <c r="F420" s="129">
        <v>9</v>
      </c>
      <c r="G420" s="129">
        <v>0</v>
      </c>
      <c r="H420" s="129">
        <v>17</v>
      </c>
      <c r="I420" s="56"/>
      <c r="J420" s="58"/>
      <c r="K420" s="58"/>
      <c r="L420" s="58"/>
      <c r="M420" s="58"/>
      <c r="N420" s="58"/>
    </row>
    <row r="421" spans="1:20" s="99" customFormat="1" x14ac:dyDescent="0.25">
      <c r="A421" s="47" t="s">
        <v>154</v>
      </c>
      <c r="B421" s="127">
        <f t="shared" si="60"/>
        <v>136</v>
      </c>
      <c r="C421" s="128">
        <f t="shared" si="61"/>
        <v>110</v>
      </c>
      <c r="D421" s="128">
        <v>68</v>
      </c>
      <c r="E421" s="128">
        <v>34</v>
      </c>
      <c r="F421" s="129">
        <v>8</v>
      </c>
      <c r="G421" s="129">
        <v>1</v>
      </c>
      <c r="H421" s="129">
        <v>25</v>
      </c>
      <c r="I421" s="56"/>
      <c r="J421" s="58"/>
      <c r="K421" s="58"/>
      <c r="L421" s="58"/>
      <c r="M421" s="58"/>
      <c r="N421" s="58"/>
    </row>
    <row r="422" spans="1:20" s="99" customFormat="1" x14ac:dyDescent="0.25">
      <c r="A422" s="47" t="s">
        <v>60</v>
      </c>
      <c r="B422" s="127">
        <f t="shared" si="60"/>
        <v>255</v>
      </c>
      <c r="C422" s="128">
        <f t="shared" si="61"/>
        <v>194</v>
      </c>
      <c r="D422" s="128">
        <v>136</v>
      </c>
      <c r="E422" s="128">
        <v>37</v>
      </c>
      <c r="F422" s="129">
        <v>21</v>
      </c>
      <c r="G422" s="129">
        <v>0</v>
      </c>
      <c r="H422" s="129">
        <v>61</v>
      </c>
      <c r="I422" s="56"/>
      <c r="J422" s="58"/>
      <c r="K422" s="58"/>
      <c r="L422" s="58"/>
      <c r="M422" s="58"/>
      <c r="N422" s="58"/>
    </row>
    <row r="423" spans="1:20" s="99" customFormat="1" x14ac:dyDescent="0.25">
      <c r="A423" s="64" t="s">
        <v>304</v>
      </c>
      <c r="B423" s="127">
        <f t="shared" ref="B423:H423" si="62">SUM(B417:B422)</f>
        <v>1206</v>
      </c>
      <c r="C423" s="127">
        <f t="shared" si="62"/>
        <v>1021</v>
      </c>
      <c r="D423" s="127">
        <f t="shared" si="62"/>
        <v>691</v>
      </c>
      <c r="E423" s="127">
        <f t="shared" si="62"/>
        <v>226</v>
      </c>
      <c r="F423" s="127">
        <f t="shared" si="62"/>
        <v>104</v>
      </c>
      <c r="G423" s="134">
        <f t="shared" si="62"/>
        <v>1</v>
      </c>
      <c r="H423" s="135">
        <f t="shared" si="62"/>
        <v>184</v>
      </c>
      <c r="I423" s="56"/>
      <c r="J423" s="58"/>
      <c r="K423" s="58"/>
      <c r="L423" s="58"/>
      <c r="M423" s="58"/>
      <c r="N423" s="58"/>
    </row>
    <row r="424" spans="1:20" s="99" customFormat="1" x14ac:dyDescent="0.25">
      <c r="A424" s="78"/>
      <c r="B424" s="98"/>
      <c r="C424" s="98"/>
      <c r="D424" s="98"/>
      <c r="E424" s="96"/>
      <c r="F424" s="96"/>
      <c r="G424" s="56"/>
      <c r="H424" s="58"/>
      <c r="I424" s="58"/>
      <c r="J424" s="58"/>
      <c r="K424" s="58"/>
      <c r="L424" s="58"/>
    </row>
    <row r="425" spans="1:20" ht="57" customHeight="1" x14ac:dyDescent="0.25">
      <c r="A425" s="146" t="s">
        <v>804</v>
      </c>
      <c r="B425" s="48" t="s">
        <v>1</v>
      </c>
      <c r="C425" s="48" t="s">
        <v>427</v>
      </c>
      <c r="D425" s="48" t="s">
        <v>428</v>
      </c>
      <c r="E425" s="48" t="s">
        <v>429</v>
      </c>
      <c r="F425" s="48" t="s">
        <v>427</v>
      </c>
      <c r="G425" s="148" t="s">
        <v>651</v>
      </c>
      <c r="H425" s="48" t="s">
        <v>429</v>
      </c>
      <c r="I425" s="48" t="s">
        <v>428</v>
      </c>
      <c r="J425" s="148" t="s">
        <v>652</v>
      </c>
      <c r="K425" s="48" t="s">
        <v>427</v>
      </c>
      <c r="L425" s="48" t="s">
        <v>427</v>
      </c>
      <c r="M425" s="48" t="s">
        <v>429</v>
      </c>
      <c r="N425" s="48" t="s">
        <v>428</v>
      </c>
      <c r="O425" s="48" t="s">
        <v>429</v>
      </c>
      <c r="P425" s="148" t="s">
        <v>541</v>
      </c>
      <c r="Q425" s="48" t="s">
        <v>2</v>
      </c>
      <c r="R425" s="58"/>
      <c r="S425" s="68"/>
      <c r="T425" s="68"/>
    </row>
    <row r="426" spans="1:20" x14ac:dyDescent="0.25">
      <c r="A426" s="62" t="s">
        <v>302</v>
      </c>
      <c r="B426" s="60"/>
      <c r="C426" s="271" t="s">
        <v>4</v>
      </c>
      <c r="D426" s="271" t="s">
        <v>4</v>
      </c>
      <c r="E426" s="271" t="s">
        <v>4</v>
      </c>
      <c r="F426" s="271" t="s">
        <v>5</v>
      </c>
      <c r="G426" s="271" t="s">
        <v>6</v>
      </c>
      <c r="H426" s="271" t="s">
        <v>6</v>
      </c>
      <c r="I426" s="271" t="s">
        <v>7</v>
      </c>
      <c r="J426" s="271" t="s">
        <v>7</v>
      </c>
      <c r="K426" s="271" t="s">
        <v>8</v>
      </c>
      <c r="L426" s="271" t="s">
        <v>9</v>
      </c>
      <c r="M426" s="271" t="s">
        <v>9</v>
      </c>
      <c r="N426" s="271" t="s">
        <v>113</v>
      </c>
      <c r="O426" s="271" t="s">
        <v>113</v>
      </c>
      <c r="P426" s="271" t="s">
        <v>149</v>
      </c>
      <c r="Q426" s="60"/>
      <c r="R426" s="58"/>
      <c r="S426" s="68"/>
      <c r="T426" s="68"/>
    </row>
    <row r="427" spans="1:20" x14ac:dyDescent="0.25">
      <c r="A427" s="47" t="s">
        <v>150</v>
      </c>
      <c r="B427" s="127">
        <f t="shared" ref="B427:B432" si="63">C427+D427+E427+P427+Q427</f>
        <v>520</v>
      </c>
      <c r="C427" s="130">
        <f t="shared" ref="C427:C432" si="64">F427+K427+L427</f>
        <v>112</v>
      </c>
      <c r="D427" s="129">
        <f t="shared" ref="D427:D432" si="65">G427+I427+N427</f>
        <v>169</v>
      </c>
      <c r="E427" s="129">
        <f t="shared" ref="E427:E432" si="66">H427+J427+M427+O427</f>
        <v>173</v>
      </c>
      <c r="F427" s="129">
        <v>90</v>
      </c>
      <c r="G427" s="129">
        <v>117</v>
      </c>
      <c r="H427" s="129">
        <v>75</v>
      </c>
      <c r="I427" s="129">
        <v>45</v>
      </c>
      <c r="J427" s="129">
        <v>76</v>
      </c>
      <c r="K427" s="130">
        <v>8</v>
      </c>
      <c r="L427" s="129">
        <v>14</v>
      </c>
      <c r="M427" s="129">
        <v>20</v>
      </c>
      <c r="N427" s="129">
        <v>7</v>
      </c>
      <c r="O427" s="129">
        <v>2</v>
      </c>
      <c r="P427" s="129">
        <v>0</v>
      </c>
      <c r="Q427" s="129">
        <v>66</v>
      </c>
      <c r="R427" s="58"/>
      <c r="S427" s="55"/>
      <c r="T427" s="55"/>
    </row>
    <row r="428" spans="1:20" x14ac:dyDescent="0.25">
      <c r="A428" s="47" t="s">
        <v>151</v>
      </c>
      <c r="B428" s="127">
        <f t="shared" si="63"/>
        <v>392</v>
      </c>
      <c r="C428" s="130">
        <f t="shared" si="64"/>
        <v>69</v>
      </c>
      <c r="D428" s="129">
        <f t="shared" si="65"/>
        <v>125</v>
      </c>
      <c r="E428" s="129">
        <f t="shared" si="66"/>
        <v>134</v>
      </c>
      <c r="F428" s="129">
        <v>56</v>
      </c>
      <c r="G428" s="129">
        <v>82</v>
      </c>
      <c r="H428" s="129">
        <v>70</v>
      </c>
      <c r="I428" s="129">
        <v>37</v>
      </c>
      <c r="J428" s="129">
        <v>54</v>
      </c>
      <c r="K428" s="130">
        <v>10</v>
      </c>
      <c r="L428" s="129">
        <v>3</v>
      </c>
      <c r="M428" s="129">
        <v>6</v>
      </c>
      <c r="N428" s="129">
        <v>6</v>
      </c>
      <c r="O428" s="129">
        <v>4</v>
      </c>
      <c r="P428" s="129">
        <v>1</v>
      </c>
      <c r="Q428" s="129">
        <v>63</v>
      </c>
      <c r="R428" s="58"/>
      <c r="S428" s="55"/>
      <c r="T428" s="55"/>
    </row>
    <row r="429" spans="1:20" x14ac:dyDescent="0.25">
      <c r="A429" s="47" t="s">
        <v>152</v>
      </c>
      <c r="B429" s="127">
        <f t="shared" si="63"/>
        <v>384</v>
      </c>
      <c r="C429" s="130">
        <f t="shared" si="64"/>
        <v>84</v>
      </c>
      <c r="D429" s="129">
        <f t="shared" si="65"/>
        <v>130</v>
      </c>
      <c r="E429" s="129">
        <f t="shared" si="66"/>
        <v>122</v>
      </c>
      <c r="F429" s="129">
        <v>66</v>
      </c>
      <c r="G429" s="129">
        <v>86</v>
      </c>
      <c r="H429" s="129">
        <v>42</v>
      </c>
      <c r="I429" s="129">
        <v>37</v>
      </c>
      <c r="J429" s="129">
        <v>66</v>
      </c>
      <c r="K429" s="130">
        <v>6</v>
      </c>
      <c r="L429" s="129">
        <v>12</v>
      </c>
      <c r="M429" s="129">
        <v>12</v>
      </c>
      <c r="N429" s="129">
        <v>7</v>
      </c>
      <c r="O429" s="129">
        <v>2</v>
      </c>
      <c r="P429" s="129">
        <v>0</v>
      </c>
      <c r="Q429" s="129">
        <v>48</v>
      </c>
      <c r="R429" s="58"/>
      <c r="S429" s="55"/>
      <c r="T429" s="55"/>
    </row>
    <row r="430" spans="1:20" x14ac:dyDescent="0.25">
      <c r="A430" s="47" t="s">
        <v>153</v>
      </c>
      <c r="B430" s="127">
        <f t="shared" si="63"/>
        <v>334</v>
      </c>
      <c r="C430" s="130">
        <f t="shared" si="64"/>
        <v>53</v>
      </c>
      <c r="D430" s="129">
        <f t="shared" si="65"/>
        <v>127</v>
      </c>
      <c r="E430" s="129">
        <f t="shared" si="66"/>
        <v>123</v>
      </c>
      <c r="F430" s="129">
        <v>37</v>
      </c>
      <c r="G430" s="129">
        <v>87</v>
      </c>
      <c r="H430" s="129">
        <v>61</v>
      </c>
      <c r="I430" s="129">
        <v>36</v>
      </c>
      <c r="J430" s="129">
        <v>52</v>
      </c>
      <c r="K430" s="130">
        <v>9</v>
      </c>
      <c r="L430" s="129">
        <v>7</v>
      </c>
      <c r="M430" s="129">
        <v>7</v>
      </c>
      <c r="N430" s="129">
        <v>4</v>
      </c>
      <c r="O430" s="129">
        <v>3</v>
      </c>
      <c r="P430" s="129">
        <v>0</v>
      </c>
      <c r="Q430" s="129">
        <v>31</v>
      </c>
      <c r="R430" s="58"/>
      <c r="S430" s="55"/>
      <c r="T430" s="55"/>
    </row>
    <row r="431" spans="1:20" x14ac:dyDescent="0.25">
      <c r="A431" s="47" t="s">
        <v>154</v>
      </c>
      <c r="B431" s="127">
        <f t="shared" si="63"/>
        <v>272</v>
      </c>
      <c r="C431" s="130">
        <f t="shared" si="64"/>
        <v>41</v>
      </c>
      <c r="D431" s="129">
        <f t="shared" si="65"/>
        <v>104</v>
      </c>
      <c r="E431" s="129">
        <f t="shared" si="66"/>
        <v>82</v>
      </c>
      <c r="F431" s="129">
        <v>34</v>
      </c>
      <c r="G431" s="129">
        <v>64</v>
      </c>
      <c r="H431" s="129">
        <v>22</v>
      </c>
      <c r="I431" s="129">
        <v>34</v>
      </c>
      <c r="J431" s="129">
        <v>54</v>
      </c>
      <c r="K431" s="130">
        <v>5</v>
      </c>
      <c r="L431" s="129">
        <v>2</v>
      </c>
      <c r="M431" s="129">
        <v>5</v>
      </c>
      <c r="N431" s="129">
        <v>6</v>
      </c>
      <c r="O431" s="129">
        <v>1</v>
      </c>
      <c r="P431" s="129">
        <v>1</v>
      </c>
      <c r="Q431" s="129">
        <v>44</v>
      </c>
      <c r="R431" s="58"/>
      <c r="S431" s="55"/>
      <c r="T431" s="55"/>
    </row>
    <row r="432" spans="1:20" x14ac:dyDescent="0.25">
      <c r="A432" s="47" t="s">
        <v>60</v>
      </c>
      <c r="B432" s="127">
        <f t="shared" si="63"/>
        <v>510</v>
      </c>
      <c r="C432" s="130">
        <f t="shared" si="64"/>
        <v>79</v>
      </c>
      <c r="D432" s="129">
        <f t="shared" si="65"/>
        <v>163</v>
      </c>
      <c r="E432" s="129">
        <f t="shared" si="66"/>
        <v>145</v>
      </c>
      <c r="F432" s="129">
        <v>62</v>
      </c>
      <c r="G432" s="129">
        <v>113</v>
      </c>
      <c r="H432" s="129">
        <v>67</v>
      </c>
      <c r="I432" s="129">
        <v>45</v>
      </c>
      <c r="J432" s="129">
        <v>63</v>
      </c>
      <c r="K432" s="130">
        <v>6</v>
      </c>
      <c r="L432" s="129">
        <v>11</v>
      </c>
      <c r="M432" s="129">
        <v>12</v>
      </c>
      <c r="N432" s="129">
        <v>5</v>
      </c>
      <c r="O432" s="129">
        <v>3</v>
      </c>
      <c r="P432" s="129">
        <v>2</v>
      </c>
      <c r="Q432" s="129">
        <v>121</v>
      </c>
      <c r="R432" s="58"/>
      <c r="S432" s="55"/>
      <c r="T432" s="55"/>
    </row>
    <row r="433" spans="1:20" x14ac:dyDescent="0.25">
      <c r="A433" s="64" t="s">
        <v>304</v>
      </c>
      <c r="B433" s="127">
        <f t="shared" ref="B433:Q433" si="67">SUM(B427:B432)</f>
        <v>2412</v>
      </c>
      <c r="C433" s="134">
        <f t="shared" si="67"/>
        <v>438</v>
      </c>
      <c r="D433" s="134">
        <f t="shared" si="67"/>
        <v>818</v>
      </c>
      <c r="E433" s="134">
        <f t="shared" si="67"/>
        <v>779</v>
      </c>
      <c r="F433" s="135">
        <f t="shared" si="67"/>
        <v>345</v>
      </c>
      <c r="G433" s="135">
        <f t="shared" si="67"/>
        <v>549</v>
      </c>
      <c r="H433" s="135">
        <f t="shared" si="67"/>
        <v>337</v>
      </c>
      <c r="I433" s="134">
        <f t="shared" si="67"/>
        <v>234</v>
      </c>
      <c r="J433" s="135">
        <f t="shared" si="67"/>
        <v>365</v>
      </c>
      <c r="K433" s="134">
        <f t="shared" si="67"/>
        <v>44</v>
      </c>
      <c r="L433" s="134">
        <f t="shared" si="67"/>
        <v>49</v>
      </c>
      <c r="M433" s="134">
        <f t="shared" si="67"/>
        <v>62</v>
      </c>
      <c r="N433" s="134">
        <f t="shared" si="67"/>
        <v>35</v>
      </c>
      <c r="O433" s="135">
        <f t="shared" si="67"/>
        <v>15</v>
      </c>
      <c r="P433" s="134">
        <f t="shared" si="67"/>
        <v>4</v>
      </c>
      <c r="Q433" s="135">
        <f t="shared" si="67"/>
        <v>373</v>
      </c>
      <c r="R433" s="58"/>
      <c r="S433" s="58"/>
      <c r="T433" s="58"/>
    </row>
    <row r="434" spans="1:20" s="104" customFormat="1" x14ac:dyDescent="0.25">
      <c r="A434" s="78"/>
      <c r="B434" s="171"/>
      <c r="C434" s="172"/>
      <c r="D434" s="172"/>
      <c r="E434" s="172"/>
      <c r="F434" s="173"/>
      <c r="G434" s="173"/>
      <c r="H434" s="173"/>
      <c r="I434" s="172"/>
      <c r="J434" s="173"/>
      <c r="K434" s="172"/>
      <c r="L434" s="172"/>
      <c r="M434" s="172"/>
      <c r="N434" s="172"/>
      <c r="O434" s="173"/>
      <c r="P434" s="172"/>
      <c r="Q434" s="173"/>
      <c r="R434" s="58"/>
      <c r="S434" s="58"/>
      <c r="T434" s="58"/>
    </row>
    <row r="435" spans="1:20" s="99" customFormat="1" ht="57" customHeight="1" x14ac:dyDescent="0.25">
      <c r="A435" s="146" t="s">
        <v>805</v>
      </c>
      <c r="B435" s="48" t="s">
        <v>1</v>
      </c>
      <c r="C435" s="48" t="s">
        <v>430</v>
      </c>
      <c r="D435" s="148" t="s">
        <v>653</v>
      </c>
      <c r="E435" s="48" t="s">
        <v>430</v>
      </c>
      <c r="F435" s="48" t="s">
        <v>430</v>
      </c>
      <c r="G435" s="148" t="s">
        <v>541</v>
      </c>
      <c r="H435" s="48" t="s">
        <v>2</v>
      </c>
      <c r="I435" s="96"/>
      <c r="J435" s="96"/>
      <c r="K435" s="96"/>
      <c r="L435" s="96"/>
      <c r="M435" s="96"/>
      <c r="N435" s="96"/>
      <c r="O435" s="56"/>
      <c r="P435" s="96"/>
      <c r="Q435" s="56"/>
      <c r="R435" s="58"/>
      <c r="S435" s="58"/>
      <c r="T435" s="58"/>
    </row>
    <row r="436" spans="1:20" s="99" customFormat="1" x14ac:dyDescent="0.25">
      <c r="A436" s="62" t="s">
        <v>3</v>
      </c>
      <c r="B436" s="60"/>
      <c r="C436" s="271" t="s">
        <v>4</v>
      </c>
      <c r="D436" s="271" t="s">
        <v>6</v>
      </c>
      <c r="E436" s="271" t="s">
        <v>7</v>
      </c>
      <c r="F436" s="271" t="s">
        <v>113</v>
      </c>
      <c r="G436" s="271" t="s">
        <v>149</v>
      </c>
      <c r="H436" s="60"/>
      <c r="I436" s="96"/>
      <c r="J436" s="96"/>
      <c r="K436" s="96"/>
      <c r="L436" s="96"/>
      <c r="M436" s="96"/>
      <c r="N436" s="96"/>
      <c r="O436" s="56"/>
      <c r="P436" s="96"/>
      <c r="Q436" s="56"/>
      <c r="R436" s="58"/>
      <c r="S436" s="58"/>
      <c r="T436" s="58"/>
    </row>
    <row r="437" spans="1:20" s="99" customFormat="1" x14ac:dyDescent="0.25">
      <c r="A437" s="47" t="s">
        <v>150</v>
      </c>
      <c r="B437" s="127">
        <f t="shared" ref="B437:B442" si="68">C437+G437+H437</f>
        <v>260</v>
      </c>
      <c r="C437" s="128">
        <f t="shared" ref="C437:C442" si="69">D437+E437+F437</f>
        <v>212</v>
      </c>
      <c r="D437" s="128">
        <v>149</v>
      </c>
      <c r="E437" s="128">
        <v>53</v>
      </c>
      <c r="F437" s="129">
        <v>10</v>
      </c>
      <c r="G437" s="129">
        <v>0</v>
      </c>
      <c r="H437" s="129">
        <v>48</v>
      </c>
      <c r="I437" s="96"/>
      <c r="J437" s="96"/>
      <c r="K437" s="96"/>
      <c r="L437" s="96"/>
      <c r="M437" s="96"/>
      <c r="N437" s="96"/>
      <c r="O437" s="56"/>
      <c r="P437" s="96"/>
      <c r="Q437" s="56"/>
      <c r="R437" s="58"/>
      <c r="S437" s="58"/>
      <c r="T437" s="58"/>
    </row>
    <row r="438" spans="1:20" s="99" customFormat="1" x14ac:dyDescent="0.25">
      <c r="A438" s="47" t="s">
        <v>151</v>
      </c>
      <c r="B438" s="127">
        <f t="shared" si="68"/>
        <v>196</v>
      </c>
      <c r="C438" s="128">
        <f t="shared" si="69"/>
        <v>162</v>
      </c>
      <c r="D438" s="128">
        <v>112</v>
      </c>
      <c r="E438" s="128">
        <v>42</v>
      </c>
      <c r="F438" s="129">
        <v>8</v>
      </c>
      <c r="G438" s="129">
        <v>0</v>
      </c>
      <c r="H438" s="129">
        <v>34</v>
      </c>
      <c r="I438" s="96"/>
      <c r="J438" s="96"/>
      <c r="K438" s="96"/>
      <c r="L438" s="96"/>
      <c r="M438" s="96"/>
      <c r="N438" s="96"/>
      <c r="O438" s="56"/>
      <c r="P438" s="96"/>
      <c r="Q438" s="56"/>
      <c r="R438" s="58"/>
      <c r="S438" s="58"/>
      <c r="T438" s="58"/>
    </row>
    <row r="439" spans="1:20" s="99" customFormat="1" x14ac:dyDescent="0.25">
      <c r="A439" s="47" t="s">
        <v>152</v>
      </c>
      <c r="B439" s="127">
        <f t="shared" si="68"/>
        <v>192</v>
      </c>
      <c r="C439" s="128">
        <f t="shared" si="69"/>
        <v>161</v>
      </c>
      <c r="D439" s="128">
        <v>117</v>
      </c>
      <c r="E439" s="128">
        <v>36</v>
      </c>
      <c r="F439" s="129">
        <v>8</v>
      </c>
      <c r="G439" s="129">
        <v>0</v>
      </c>
      <c r="H439" s="129">
        <v>31</v>
      </c>
      <c r="I439" s="96"/>
      <c r="J439" s="96"/>
      <c r="K439" s="96"/>
      <c r="L439" s="96"/>
      <c r="M439" s="96"/>
      <c r="N439" s="96"/>
      <c r="O439" s="56"/>
      <c r="P439" s="96"/>
      <c r="Q439" s="56"/>
      <c r="R439" s="58"/>
      <c r="S439" s="58"/>
      <c r="T439" s="58"/>
    </row>
    <row r="440" spans="1:20" s="99" customFormat="1" x14ac:dyDescent="0.25">
      <c r="A440" s="47" t="s">
        <v>153</v>
      </c>
      <c r="B440" s="127">
        <f t="shared" si="68"/>
        <v>167</v>
      </c>
      <c r="C440" s="128">
        <f t="shared" si="69"/>
        <v>154</v>
      </c>
      <c r="D440" s="128">
        <v>106</v>
      </c>
      <c r="E440" s="128">
        <v>41</v>
      </c>
      <c r="F440" s="129">
        <v>7</v>
      </c>
      <c r="G440" s="129">
        <v>0</v>
      </c>
      <c r="H440" s="129">
        <v>13</v>
      </c>
      <c r="I440" s="96"/>
      <c r="J440" s="96"/>
      <c r="K440" s="96"/>
      <c r="L440" s="96"/>
      <c r="M440" s="96"/>
      <c r="N440" s="96"/>
      <c r="O440" s="56"/>
      <c r="P440" s="96"/>
      <c r="Q440" s="56"/>
      <c r="R440" s="58"/>
      <c r="S440" s="58"/>
      <c r="T440" s="58"/>
    </row>
    <row r="441" spans="1:20" s="99" customFormat="1" x14ac:dyDescent="0.25">
      <c r="A441" s="47" t="s">
        <v>154</v>
      </c>
      <c r="B441" s="127">
        <f t="shared" si="68"/>
        <v>136</v>
      </c>
      <c r="C441" s="128">
        <f t="shared" si="69"/>
        <v>112</v>
      </c>
      <c r="D441" s="128">
        <v>69</v>
      </c>
      <c r="E441" s="128">
        <v>38</v>
      </c>
      <c r="F441" s="129">
        <v>5</v>
      </c>
      <c r="G441" s="129">
        <v>2</v>
      </c>
      <c r="H441" s="129">
        <v>22</v>
      </c>
      <c r="I441" s="96"/>
      <c r="J441" s="96"/>
      <c r="K441" s="96"/>
      <c r="L441" s="96"/>
      <c r="M441" s="96"/>
      <c r="N441" s="96"/>
      <c r="O441" s="56"/>
      <c r="P441" s="96"/>
      <c r="Q441" s="56"/>
      <c r="R441" s="58"/>
      <c r="S441" s="58"/>
      <c r="T441" s="58"/>
    </row>
    <row r="442" spans="1:20" s="99" customFormat="1" x14ac:dyDescent="0.25">
      <c r="A442" s="47" t="s">
        <v>60</v>
      </c>
      <c r="B442" s="127">
        <f t="shared" si="68"/>
        <v>255</v>
      </c>
      <c r="C442" s="128">
        <f t="shared" si="69"/>
        <v>193</v>
      </c>
      <c r="D442" s="128">
        <v>137</v>
      </c>
      <c r="E442" s="128">
        <v>44</v>
      </c>
      <c r="F442" s="129">
        <v>12</v>
      </c>
      <c r="G442" s="129">
        <v>0</v>
      </c>
      <c r="H442" s="129">
        <v>62</v>
      </c>
      <c r="I442" s="96"/>
      <c r="J442" s="96"/>
      <c r="K442" s="96"/>
      <c r="L442" s="96"/>
      <c r="M442" s="96"/>
      <c r="N442" s="96"/>
      <c r="O442" s="56"/>
      <c r="P442" s="96"/>
      <c r="Q442" s="56"/>
      <c r="R442" s="58"/>
      <c r="S442" s="58"/>
      <c r="T442" s="58"/>
    </row>
    <row r="443" spans="1:20" s="99" customFormat="1" x14ac:dyDescent="0.25">
      <c r="A443" s="64" t="s">
        <v>304</v>
      </c>
      <c r="B443" s="127">
        <f t="shared" ref="B443:H443" si="70">SUM(B437:B442)</f>
        <v>1206</v>
      </c>
      <c r="C443" s="127">
        <f t="shared" si="70"/>
        <v>994</v>
      </c>
      <c r="D443" s="127">
        <f t="shared" si="70"/>
        <v>690</v>
      </c>
      <c r="E443" s="127">
        <f t="shared" si="70"/>
        <v>254</v>
      </c>
      <c r="F443" s="127">
        <f t="shared" si="70"/>
        <v>50</v>
      </c>
      <c r="G443" s="134">
        <f t="shared" si="70"/>
        <v>2</v>
      </c>
      <c r="H443" s="135">
        <f t="shared" si="70"/>
        <v>210</v>
      </c>
      <c r="I443" s="96"/>
      <c r="J443" s="96"/>
      <c r="K443" s="96"/>
      <c r="L443" s="96"/>
      <c r="M443" s="96"/>
      <c r="N443" s="96"/>
      <c r="O443" s="56"/>
      <c r="P443" s="96"/>
      <c r="Q443" s="56"/>
      <c r="R443" s="58"/>
      <c r="S443" s="58"/>
      <c r="T443" s="58"/>
    </row>
    <row r="444" spans="1:20" s="99" customFormat="1" x14ac:dyDescent="0.25">
      <c r="A444" s="78"/>
      <c r="B444" s="98"/>
      <c r="C444" s="96"/>
      <c r="D444" s="96"/>
      <c r="E444" s="96"/>
      <c r="F444" s="56"/>
      <c r="G444" s="96"/>
      <c r="H444" s="96"/>
      <c r="I444" s="96"/>
      <c r="J444" s="96"/>
      <c r="K444" s="96"/>
      <c r="L444" s="96"/>
      <c r="M444" s="96"/>
      <c r="N444" s="96"/>
      <c r="O444" s="56"/>
      <c r="P444" s="96"/>
      <c r="Q444" s="56"/>
      <c r="R444" s="58"/>
      <c r="S444" s="58"/>
      <c r="T444" s="58"/>
    </row>
    <row r="445" spans="1:20" ht="57" customHeight="1" x14ac:dyDescent="0.25">
      <c r="A445" s="146" t="s">
        <v>806</v>
      </c>
      <c r="B445" s="48" t="s">
        <v>1</v>
      </c>
      <c r="C445" s="48" t="s">
        <v>330</v>
      </c>
      <c r="D445" s="148" t="s">
        <v>654</v>
      </c>
      <c r="E445" s="148" t="s">
        <v>541</v>
      </c>
      <c r="F445" s="48" t="s">
        <v>2</v>
      </c>
      <c r="G445" s="58"/>
      <c r="H445" s="58"/>
      <c r="I445" s="58"/>
      <c r="J445" s="58"/>
      <c r="K445" s="46"/>
      <c r="L445" s="46"/>
      <c r="M445" s="46"/>
      <c r="N445" s="46"/>
      <c r="O445" s="46"/>
    </row>
    <row r="446" spans="1:20" x14ac:dyDescent="0.25">
      <c r="A446" s="62" t="s">
        <v>3</v>
      </c>
      <c r="B446" s="60"/>
      <c r="C446" s="271" t="s">
        <v>4</v>
      </c>
      <c r="D446" s="271" t="s">
        <v>6</v>
      </c>
      <c r="E446" s="271" t="s">
        <v>149</v>
      </c>
      <c r="F446" s="60"/>
      <c r="G446" s="58"/>
      <c r="H446" s="58"/>
      <c r="I446" s="58"/>
      <c r="J446" s="58"/>
      <c r="K446" s="46"/>
      <c r="L446" s="46"/>
      <c r="M446" s="46"/>
      <c r="N446" s="46"/>
      <c r="O446" s="46"/>
    </row>
    <row r="447" spans="1:20" x14ac:dyDescent="0.25">
      <c r="A447" s="47" t="s">
        <v>232</v>
      </c>
      <c r="B447" s="127">
        <f>C447+E447+F447</f>
        <v>99</v>
      </c>
      <c r="C447" s="130">
        <f>D447</f>
        <v>87</v>
      </c>
      <c r="D447" s="123">
        <v>87</v>
      </c>
      <c r="E447" s="123">
        <v>2</v>
      </c>
      <c r="F447" s="129">
        <v>10</v>
      </c>
      <c r="G447" s="58"/>
      <c r="H447" s="58"/>
      <c r="I447" s="58"/>
      <c r="J447" s="58"/>
      <c r="K447" s="46"/>
      <c r="L447" s="46"/>
      <c r="M447" s="46"/>
      <c r="N447" s="46"/>
      <c r="O447" s="46"/>
    </row>
    <row r="448" spans="1:20" x14ac:dyDescent="0.25">
      <c r="A448" s="47" t="s">
        <v>233</v>
      </c>
      <c r="B448" s="127">
        <f>C448+E448+F448</f>
        <v>117</v>
      </c>
      <c r="C448" s="130">
        <f>D448</f>
        <v>102</v>
      </c>
      <c r="D448" s="123">
        <v>102</v>
      </c>
      <c r="E448" s="123">
        <v>3</v>
      </c>
      <c r="F448" s="129">
        <v>12</v>
      </c>
      <c r="G448" s="58"/>
      <c r="H448" s="58"/>
      <c r="I448" s="58"/>
      <c r="J448" s="58"/>
      <c r="K448" s="46"/>
      <c r="L448" s="46"/>
      <c r="M448" s="46"/>
      <c r="N448" s="46"/>
      <c r="O448" s="46"/>
    </row>
    <row r="449" spans="1:15" x14ac:dyDescent="0.25">
      <c r="A449" s="64" t="s">
        <v>304</v>
      </c>
      <c r="B449" s="127">
        <f>SUM(B447:B448)</f>
        <v>216</v>
      </c>
      <c r="C449" s="127">
        <f>SUM(C447:C448)</f>
        <v>189</v>
      </c>
      <c r="D449" s="143">
        <f>SUM(D447:D448)</f>
        <v>189</v>
      </c>
      <c r="E449" s="127">
        <f>SUM(E447:E448)</f>
        <v>5</v>
      </c>
      <c r="F449" s="143">
        <f>SUM(F447:F448)</f>
        <v>22</v>
      </c>
      <c r="G449" s="58"/>
      <c r="H449" s="58"/>
      <c r="I449" s="58"/>
      <c r="J449" s="58"/>
      <c r="K449" s="46"/>
      <c r="L449" s="46"/>
      <c r="M449" s="46"/>
      <c r="N449" s="46"/>
      <c r="O449" s="46"/>
    </row>
    <row r="450" spans="1:15" x14ac:dyDescent="0.25">
      <c r="A450" s="53"/>
      <c r="B450" s="77"/>
      <c r="C450" s="78"/>
      <c r="D450" s="78"/>
      <c r="E450" s="78"/>
      <c r="F450" s="78"/>
      <c r="G450" s="58"/>
      <c r="H450" s="58"/>
      <c r="I450" s="58"/>
      <c r="J450" s="58"/>
      <c r="K450" s="46"/>
      <c r="L450" s="46"/>
      <c r="M450" s="46"/>
      <c r="N450" s="46"/>
      <c r="O450" s="46"/>
    </row>
    <row r="451" spans="1:15" ht="57" customHeight="1" x14ac:dyDescent="0.25">
      <c r="A451" s="146" t="s">
        <v>807</v>
      </c>
      <c r="B451" s="48" t="s">
        <v>1</v>
      </c>
      <c r="C451" s="48" t="s">
        <v>331</v>
      </c>
      <c r="D451" s="148" t="s">
        <v>655</v>
      </c>
      <c r="E451" s="148" t="s">
        <v>541</v>
      </c>
      <c r="F451" s="48" t="s">
        <v>2</v>
      </c>
      <c r="G451" s="58"/>
      <c r="H451" s="58"/>
      <c r="I451" s="58"/>
      <c r="J451" s="58"/>
      <c r="K451" s="46"/>
      <c r="L451" s="46"/>
      <c r="M451" s="46"/>
      <c r="N451" s="46"/>
      <c r="O451" s="46"/>
    </row>
    <row r="452" spans="1:15" x14ac:dyDescent="0.25">
      <c r="A452" s="62" t="s">
        <v>3</v>
      </c>
      <c r="B452" s="60"/>
      <c r="C452" s="271" t="s">
        <v>4</v>
      </c>
      <c r="D452" s="271" t="s">
        <v>6</v>
      </c>
      <c r="E452" s="271" t="s">
        <v>149</v>
      </c>
      <c r="F452" s="60"/>
      <c r="G452" s="58"/>
      <c r="H452" s="58"/>
      <c r="I452" s="58"/>
      <c r="J452" s="58"/>
      <c r="K452" s="46"/>
      <c r="L452" s="46"/>
      <c r="M452" s="46"/>
      <c r="N452" s="46"/>
      <c r="O452" s="46"/>
    </row>
    <row r="453" spans="1:15" x14ac:dyDescent="0.25">
      <c r="A453" s="47" t="s">
        <v>232</v>
      </c>
      <c r="B453" s="127">
        <f>C453+E453+F453</f>
        <v>99</v>
      </c>
      <c r="C453" s="130">
        <f>D453</f>
        <v>89</v>
      </c>
      <c r="D453" s="123">
        <v>89</v>
      </c>
      <c r="E453" s="123">
        <v>2</v>
      </c>
      <c r="F453" s="129">
        <v>8</v>
      </c>
      <c r="G453" s="58"/>
      <c r="H453" s="171"/>
      <c r="I453" s="255"/>
      <c r="J453" s="133"/>
      <c r="K453" s="133"/>
      <c r="L453" s="254"/>
      <c r="M453" s="46"/>
      <c r="N453" s="46"/>
      <c r="O453" s="46"/>
    </row>
    <row r="454" spans="1:15" x14ac:dyDescent="0.25">
      <c r="A454" s="47" t="s">
        <v>233</v>
      </c>
      <c r="B454" s="127">
        <f>C454+E454+F454</f>
        <v>117</v>
      </c>
      <c r="C454" s="130">
        <f>D454</f>
        <v>106</v>
      </c>
      <c r="D454" s="123">
        <v>106</v>
      </c>
      <c r="E454" s="123">
        <v>0</v>
      </c>
      <c r="F454" s="129">
        <v>11</v>
      </c>
      <c r="G454" s="58"/>
      <c r="H454" s="171"/>
      <c r="I454" s="255"/>
      <c r="J454" s="133"/>
      <c r="K454" s="133"/>
      <c r="L454" s="254"/>
      <c r="M454" s="46"/>
      <c r="N454" s="46"/>
      <c r="O454" s="46"/>
    </row>
    <row r="455" spans="1:15" x14ac:dyDescent="0.25">
      <c r="A455" s="64" t="s">
        <v>304</v>
      </c>
      <c r="B455" s="127">
        <f>+C455+E455+F455</f>
        <v>216</v>
      </c>
      <c r="C455" s="134">
        <f>SUM(C453:C454)</f>
        <v>195</v>
      </c>
      <c r="D455" s="143">
        <f>SUM(D453:D454)</f>
        <v>195</v>
      </c>
      <c r="E455" s="134">
        <f>SUM(E453:E454)</f>
        <v>2</v>
      </c>
      <c r="F455" s="135">
        <f>SUM(F453:F454)</f>
        <v>19</v>
      </c>
      <c r="G455" s="58"/>
      <c r="H455" s="171"/>
      <c r="I455" s="172"/>
      <c r="J455" s="256"/>
      <c r="K455" s="172"/>
      <c r="L455" s="173"/>
      <c r="M455" s="46"/>
      <c r="N455" s="46"/>
      <c r="O455" s="46"/>
    </row>
    <row r="456" spans="1:15" s="104" customFormat="1" x14ac:dyDescent="0.25">
      <c r="A456" s="78"/>
      <c r="B456" s="171"/>
      <c r="C456" s="172"/>
      <c r="D456" s="256"/>
      <c r="E456" s="172"/>
      <c r="F456" s="173"/>
      <c r="G456" s="58"/>
      <c r="H456" s="171"/>
      <c r="I456" s="172"/>
      <c r="J456" s="256"/>
      <c r="K456" s="172"/>
      <c r="L456" s="173"/>
      <c r="M456" s="58"/>
      <c r="N456" s="58"/>
      <c r="O456" s="58"/>
    </row>
    <row r="457" spans="1:15" ht="57" customHeight="1" x14ac:dyDescent="0.25">
      <c r="A457" s="146" t="s">
        <v>808</v>
      </c>
      <c r="B457" s="48" t="s">
        <v>1</v>
      </c>
      <c r="C457" s="48" t="s">
        <v>332</v>
      </c>
      <c r="D457" s="48" t="s">
        <v>431</v>
      </c>
      <c r="E457" s="148" t="s">
        <v>656</v>
      </c>
      <c r="F457" s="148" t="s">
        <v>657</v>
      </c>
      <c r="G457" s="148" t="s">
        <v>541</v>
      </c>
      <c r="H457" s="48" t="s">
        <v>2</v>
      </c>
      <c r="I457" s="58"/>
      <c r="J457" s="58"/>
      <c r="K457" s="46"/>
      <c r="L457" s="46"/>
      <c r="M457" s="46"/>
    </row>
    <row r="458" spans="1:15" x14ac:dyDescent="0.25">
      <c r="A458" s="62" t="s">
        <v>302</v>
      </c>
      <c r="B458" s="60"/>
      <c r="C458" s="271" t="s">
        <v>4</v>
      </c>
      <c r="D458" s="271" t="s">
        <v>4</v>
      </c>
      <c r="E458" s="271" t="s">
        <v>6</v>
      </c>
      <c r="F458" s="271" t="s">
        <v>6</v>
      </c>
      <c r="G458" s="271" t="s">
        <v>149</v>
      </c>
      <c r="H458" s="60"/>
      <c r="I458" s="58"/>
      <c r="J458" s="58"/>
      <c r="K458" s="57"/>
      <c r="L458" s="57"/>
      <c r="M458" s="57"/>
    </row>
    <row r="459" spans="1:15" x14ac:dyDescent="0.25">
      <c r="A459" s="47" t="s">
        <v>232</v>
      </c>
      <c r="B459" s="127">
        <f>C459+D459+G459+H459</f>
        <v>198</v>
      </c>
      <c r="C459" s="130">
        <f>E459</f>
        <v>88</v>
      </c>
      <c r="D459" s="129">
        <f>F459</f>
        <v>90</v>
      </c>
      <c r="E459" s="123">
        <v>88</v>
      </c>
      <c r="F459" s="123">
        <v>90</v>
      </c>
      <c r="G459" s="123">
        <v>4</v>
      </c>
      <c r="H459" s="129">
        <v>16</v>
      </c>
      <c r="I459" s="58"/>
      <c r="J459" s="55"/>
      <c r="K459" s="55"/>
      <c r="L459" s="55"/>
      <c r="M459" s="55"/>
    </row>
    <row r="460" spans="1:15" x14ac:dyDescent="0.25">
      <c r="A460" s="47" t="s">
        <v>233</v>
      </c>
      <c r="B460" s="127">
        <f>C460+D460+G460+H460</f>
        <v>234</v>
      </c>
      <c r="C460" s="130">
        <f>E460</f>
        <v>104</v>
      </c>
      <c r="D460" s="129">
        <f>F460</f>
        <v>102</v>
      </c>
      <c r="E460" s="123">
        <v>104</v>
      </c>
      <c r="F460" s="123">
        <v>102</v>
      </c>
      <c r="G460" s="123">
        <v>0</v>
      </c>
      <c r="H460" s="129">
        <v>28</v>
      </c>
      <c r="I460" s="58"/>
      <c r="J460" s="55"/>
      <c r="K460" s="55"/>
      <c r="L460" s="55"/>
      <c r="M460" s="55"/>
    </row>
    <row r="461" spans="1:15" x14ac:dyDescent="0.25">
      <c r="A461" s="64" t="s">
        <v>304</v>
      </c>
      <c r="B461" s="127">
        <f t="shared" ref="B461:G461" si="71">SUM(B459:B460)</f>
        <v>432</v>
      </c>
      <c r="C461" s="127">
        <f t="shared" si="71"/>
        <v>192</v>
      </c>
      <c r="D461" s="134">
        <f t="shared" si="71"/>
        <v>192</v>
      </c>
      <c r="E461" s="127">
        <f t="shared" si="71"/>
        <v>192</v>
      </c>
      <c r="F461" s="134">
        <f t="shared" si="71"/>
        <v>192</v>
      </c>
      <c r="G461" s="134">
        <f t="shared" si="71"/>
        <v>4</v>
      </c>
      <c r="H461" s="135">
        <f>SUM(H459:H460)</f>
        <v>44</v>
      </c>
      <c r="I461" s="58"/>
      <c r="J461" s="58"/>
      <c r="K461" s="57"/>
      <c r="L461" s="57"/>
      <c r="M461" s="57"/>
    </row>
    <row r="462" spans="1:15" x14ac:dyDescent="0.25">
      <c r="A462" s="53"/>
      <c r="B462" s="77"/>
      <c r="C462" s="78"/>
      <c r="D462" s="78"/>
      <c r="E462" s="78"/>
      <c r="F462" s="78"/>
      <c r="G462" s="58"/>
      <c r="H462" s="58"/>
      <c r="I462" s="58"/>
      <c r="J462" s="58"/>
      <c r="K462" s="46"/>
      <c r="L462" s="46"/>
      <c r="M462" s="46"/>
      <c r="N462" s="46"/>
      <c r="O462" s="46"/>
    </row>
    <row r="463" spans="1:15" ht="57" customHeight="1" x14ac:dyDescent="0.25">
      <c r="A463" s="146" t="s">
        <v>809</v>
      </c>
      <c r="B463" s="48" t="s">
        <v>1</v>
      </c>
      <c r="C463" s="48" t="s">
        <v>333</v>
      </c>
      <c r="D463" s="148" t="s">
        <v>658</v>
      </c>
      <c r="E463" s="48" t="s">
        <v>334</v>
      </c>
      <c r="F463" s="48" t="s">
        <v>333</v>
      </c>
      <c r="G463" s="148" t="s">
        <v>541</v>
      </c>
      <c r="H463" s="48" t="s">
        <v>2</v>
      </c>
      <c r="I463" s="58"/>
      <c r="J463" s="46"/>
      <c r="K463" s="46"/>
      <c r="L463" s="46"/>
      <c r="M463" s="46"/>
      <c r="N463" s="46"/>
      <c r="O463" s="46"/>
    </row>
    <row r="464" spans="1:15" x14ac:dyDescent="0.25">
      <c r="A464" s="62" t="s">
        <v>3</v>
      </c>
      <c r="B464" s="60"/>
      <c r="C464" s="271" t="s">
        <v>4</v>
      </c>
      <c r="D464" s="271" t="s">
        <v>6</v>
      </c>
      <c r="E464" s="271" t="s">
        <v>7</v>
      </c>
      <c r="F464" s="271" t="s">
        <v>9</v>
      </c>
      <c r="G464" s="271" t="s">
        <v>149</v>
      </c>
      <c r="H464" s="60"/>
      <c r="I464" s="58"/>
      <c r="J464" s="46"/>
      <c r="K464" s="46"/>
      <c r="L464" s="46"/>
      <c r="M464" s="46"/>
      <c r="N464" s="46"/>
    </row>
    <row r="465" spans="1:17" x14ac:dyDescent="0.25">
      <c r="A465" s="47" t="s">
        <v>232</v>
      </c>
      <c r="B465" s="127">
        <f>C465+G465+H465</f>
        <v>99</v>
      </c>
      <c r="C465" s="130">
        <f>D465+E465+F465</f>
        <v>95</v>
      </c>
      <c r="D465" s="123">
        <v>84</v>
      </c>
      <c r="E465" s="123">
        <v>7</v>
      </c>
      <c r="F465" s="123">
        <v>4</v>
      </c>
      <c r="G465" s="123">
        <v>0</v>
      </c>
      <c r="H465" s="129">
        <v>4</v>
      </c>
      <c r="I465" s="58"/>
      <c r="J465" s="55"/>
      <c r="K465" s="55"/>
      <c r="L465" s="55"/>
      <c r="M465" s="57"/>
      <c r="N465" s="57"/>
    </row>
    <row r="466" spans="1:17" x14ac:dyDescent="0.25">
      <c r="A466" s="47" t="s">
        <v>233</v>
      </c>
      <c r="B466" s="127">
        <f>C466+G466+H466</f>
        <v>117</v>
      </c>
      <c r="C466" s="130">
        <f>D466+E466+F466</f>
        <v>107</v>
      </c>
      <c r="D466" s="123">
        <v>93</v>
      </c>
      <c r="E466" s="123">
        <v>8</v>
      </c>
      <c r="F466" s="123">
        <v>6</v>
      </c>
      <c r="G466" s="123">
        <v>4</v>
      </c>
      <c r="H466" s="129">
        <v>6</v>
      </c>
      <c r="I466" s="58"/>
      <c r="J466" s="55"/>
      <c r="K466" s="55"/>
      <c r="L466" s="55"/>
      <c r="M466" s="57"/>
      <c r="N466" s="57"/>
    </row>
    <row r="467" spans="1:17" x14ac:dyDescent="0.25">
      <c r="A467" s="64" t="s">
        <v>304</v>
      </c>
      <c r="B467" s="127">
        <f t="shared" ref="B467:G467" si="72">SUM(B465:B466)</f>
        <v>216</v>
      </c>
      <c r="C467" s="160">
        <f t="shared" si="72"/>
        <v>202</v>
      </c>
      <c r="D467" s="134">
        <f t="shared" si="72"/>
        <v>177</v>
      </c>
      <c r="E467" s="134">
        <f t="shared" si="72"/>
        <v>15</v>
      </c>
      <c r="F467" s="134">
        <f t="shared" si="72"/>
        <v>10</v>
      </c>
      <c r="G467" s="134">
        <f t="shared" si="72"/>
        <v>4</v>
      </c>
      <c r="H467" s="135">
        <f>SUM(H465:H466)</f>
        <v>10</v>
      </c>
      <c r="I467" s="58"/>
      <c r="J467" s="57"/>
      <c r="K467" s="57"/>
      <c r="L467" s="57"/>
      <c r="M467" s="57"/>
      <c r="N467" s="57"/>
    </row>
    <row r="468" spans="1:17" x14ac:dyDescent="0.25">
      <c r="A468" s="78"/>
      <c r="B468" s="77"/>
      <c r="C468" s="78"/>
      <c r="D468" s="78"/>
      <c r="E468" s="78"/>
      <c r="F468" s="78"/>
      <c r="G468" s="58"/>
      <c r="H468" s="58"/>
      <c r="I468" s="58"/>
      <c r="J468" s="58"/>
      <c r="K468" s="46"/>
      <c r="L468" s="46"/>
      <c r="M468" s="46"/>
      <c r="N468" s="46"/>
    </row>
    <row r="469" spans="1:17" ht="57" customHeight="1" x14ac:dyDescent="0.25">
      <c r="A469" s="146" t="s">
        <v>810</v>
      </c>
      <c r="B469" s="48" t="s">
        <v>1</v>
      </c>
      <c r="C469" s="48" t="s">
        <v>335</v>
      </c>
      <c r="D469" s="148" t="s">
        <v>659</v>
      </c>
      <c r="E469" s="148" t="s">
        <v>541</v>
      </c>
      <c r="F469" s="48" t="s">
        <v>2</v>
      </c>
      <c r="G469" s="58"/>
      <c r="H469" s="58"/>
      <c r="I469" s="58"/>
      <c r="J469" s="58"/>
      <c r="K469" s="46"/>
      <c r="L469" s="46"/>
      <c r="M469" s="46"/>
      <c r="N469" s="46"/>
    </row>
    <row r="470" spans="1:17" x14ac:dyDescent="0.25">
      <c r="A470" s="62" t="s">
        <v>3</v>
      </c>
      <c r="B470" s="60"/>
      <c r="C470" s="271" t="s">
        <v>4</v>
      </c>
      <c r="D470" s="271" t="s">
        <v>6</v>
      </c>
      <c r="E470" s="271" t="s">
        <v>149</v>
      </c>
      <c r="F470" s="60"/>
      <c r="G470" s="58"/>
      <c r="H470" s="58"/>
      <c r="I470" s="58"/>
      <c r="J470" s="58"/>
      <c r="K470" s="46"/>
      <c r="L470" s="46"/>
      <c r="M470" s="46"/>
      <c r="N470" s="46"/>
    </row>
    <row r="471" spans="1:17" x14ac:dyDescent="0.25">
      <c r="A471" s="47" t="s">
        <v>232</v>
      </c>
      <c r="B471" s="127">
        <f>C471+E471+F471</f>
        <v>99</v>
      </c>
      <c r="C471" s="130">
        <f>D471</f>
        <v>95</v>
      </c>
      <c r="D471" s="123">
        <v>95</v>
      </c>
      <c r="E471" s="123">
        <v>0</v>
      </c>
      <c r="F471" s="129">
        <v>4</v>
      </c>
      <c r="G471" s="58"/>
      <c r="H471" s="58"/>
      <c r="I471" s="58"/>
      <c r="J471" s="58"/>
      <c r="K471" s="46"/>
      <c r="L471" s="46"/>
      <c r="M471" s="46"/>
      <c r="N471" s="46"/>
    </row>
    <row r="472" spans="1:17" x14ac:dyDescent="0.25">
      <c r="A472" s="47" t="s">
        <v>233</v>
      </c>
      <c r="B472" s="127">
        <f>C472+E472+F472</f>
        <v>117</v>
      </c>
      <c r="C472" s="130">
        <f>D472</f>
        <v>108</v>
      </c>
      <c r="D472" s="123">
        <v>108</v>
      </c>
      <c r="E472" s="123">
        <v>1</v>
      </c>
      <c r="F472" s="129">
        <v>8</v>
      </c>
      <c r="G472" s="58"/>
      <c r="H472" s="58"/>
      <c r="I472" s="58"/>
      <c r="J472" s="58"/>
      <c r="K472" s="46"/>
      <c r="L472" s="46"/>
      <c r="M472" s="46"/>
      <c r="N472" s="46"/>
    </row>
    <row r="473" spans="1:17" x14ac:dyDescent="0.25">
      <c r="A473" s="64" t="s">
        <v>304</v>
      </c>
      <c r="B473" s="127">
        <f>SUM(B471:B472)</f>
        <v>216</v>
      </c>
      <c r="C473" s="127">
        <f>SUM(C471:C472)</f>
        <v>203</v>
      </c>
      <c r="D473" s="134">
        <f>SUM(D471:D472)</f>
        <v>203</v>
      </c>
      <c r="E473" s="134">
        <f>SUM(E471:E472)</f>
        <v>1</v>
      </c>
      <c r="F473" s="135">
        <f>SUM(F471:F472)</f>
        <v>12</v>
      </c>
      <c r="G473" s="58"/>
      <c r="H473" s="58"/>
      <c r="I473" s="58"/>
      <c r="J473" s="58"/>
      <c r="K473" s="46"/>
      <c r="L473" s="46"/>
      <c r="M473" s="46"/>
      <c r="N473" s="46"/>
    </row>
    <row r="474" spans="1:17" x14ac:dyDescent="0.25">
      <c r="A474" s="91"/>
      <c r="B474" s="77"/>
      <c r="C474" s="78"/>
      <c r="D474" s="76"/>
      <c r="E474" s="73"/>
      <c r="F474" s="73"/>
      <c r="G474" s="58"/>
      <c r="H474" s="58"/>
      <c r="I474" s="58"/>
      <c r="J474" s="58"/>
      <c r="K474" s="46"/>
      <c r="L474" s="46"/>
      <c r="M474" s="46"/>
      <c r="N474" s="46"/>
    </row>
    <row r="475" spans="1:17" ht="57" customHeight="1" x14ac:dyDescent="0.25">
      <c r="A475" s="146" t="s">
        <v>811</v>
      </c>
      <c r="B475" s="48" t="s">
        <v>1</v>
      </c>
      <c r="C475" s="48" t="s">
        <v>336</v>
      </c>
      <c r="D475" s="148" t="s">
        <v>871</v>
      </c>
      <c r="E475" s="48" t="s">
        <v>336</v>
      </c>
      <c r="F475" s="148" t="s">
        <v>870</v>
      </c>
      <c r="G475" s="48" t="s">
        <v>2</v>
      </c>
      <c r="H475" s="58"/>
      <c r="I475" s="58"/>
      <c r="J475" s="58"/>
      <c r="K475" s="58"/>
      <c r="L475" s="46"/>
      <c r="M475" s="46"/>
      <c r="N475" s="46"/>
    </row>
    <row r="476" spans="1:17" x14ac:dyDescent="0.25">
      <c r="A476" s="62" t="s">
        <v>3</v>
      </c>
      <c r="B476" s="60"/>
      <c r="C476" s="271" t="s">
        <v>4</v>
      </c>
      <c r="D476" s="271" t="s">
        <v>6</v>
      </c>
      <c r="E476" s="271" t="s">
        <v>7</v>
      </c>
      <c r="F476" s="271" t="s">
        <v>149</v>
      </c>
      <c r="G476" s="60"/>
      <c r="H476" s="58"/>
      <c r="I476" s="58"/>
      <c r="J476" s="58"/>
      <c r="K476" s="58"/>
      <c r="L476" s="46"/>
      <c r="M476" s="46"/>
      <c r="N476" s="46"/>
    </row>
    <row r="477" spans="1:17" x14ac:dyDescent="0.25">
      <c r="A477" s="47" t="s">
        <v>223</v>
      </c>
      <c r="B477" s="127">
        <f>C477+F477+G477</f>
        <v>247</v>
      </c>
      <c r="C477" s="130">
        <f>D477+E477</f>
        <v>112</v>
      </c>
      <c r="D477" s="123">
        <v>91</v>
      </c>
      <c r="E477" s="123">
        <v>21</v>
      </c>
      <c r="F477" s="123">
        <v>109</v>
      </c>
      <c r="G477" s="136">
        <v>26</v>
      </c>
      <c r="H477" s="58"/>
      <c r="I477" s="80"/>
      <c r="J477" s="79"/>
      <c r="K477" s="58"/>
      <c r="L477" s="46"/>
      <c r="M477" s="46"/>
      <c r="N477" s="46"/>
    </row>
    <row r="478" spans="1:17" x14ac:dyDescent="0.25">
      <c r="A478" s="64" t="s">
        <v>304</v>
      </c>
      <c r="B478" s="127">
        <f t="shared" ref="B478:G478" si="73">SUM(B477)</f>
        <v>247</v>
      </c>
      <c r="C478" s="127">
        <f t="shared" si="73"/>
        <v>112</v>
      </c>
      <c r="D478" s="134">
        <f t="shared" si="73"/>
        <v>91</v>
      </c>
      <c r="E478" s="142">
        <f t="shared" si="73"/>
        <v>21</v>
      </c>
      <c r="F478" s="134">
        <f t="shared" si="73"/>
        <v>109</v>
      </c>
      <c r="G478" s="135">
        <f t="shared" si="73"/>
        <v>26</v>
      </c>
      <c r="H478" s="58"/>
      <c r="I478" s="58"/>
      <c r="J478" s="58"/>
      <c r="K478" s="58"/>
      <c r="L478" s="46"/>
      <c r="M478" s="46"/>
      <c r="N478" s="46"/>
    </row>
    <row r="479" spans="1:17" x14ac:dyDescent="0.25">
      <c r="A479" s="53"/>
      <c r="B479" s="77"/>
      <c r="C479" s="78"/>
      <c r="D479" s="76"/>
      <c r="E479" s="76"/>
      <c r="F479" s="76"/>
      <c r="G479" s="58"/>
      <c r="H479" s="58"/>
      <c r="I479" s="58"/>
      <c r="J479" s="58"/>
      <c r="K479" s="46"/>
      <c r="L479" s="46"/>
      <c r="M479" s="46"/>
      <c r="N479" s="46"/>
    </row>
    <row r="480" spans="1:17" ht="63" customHeight="1" x14ac:dyDescent="0.25">
      <c r="A480" s="146" t="s">
        <v>812</v>
      </c>
      <c r="B480" s="48" t="s">
        <v>1</v>
      </c>
      <c r="C480" s="48" t="s">
        <v>432</v>
      </c>
      <c r="D480" s="148" t="s">
        <v>660</v>
      </c>
      <c r="E480" s="48" t="s">
        <v>432</v>
      </c>
      <c r="F480" s="48" t="s">
        <v>432</v>
      </c>
      <c r="G480" s="48" t="s">
        <v>432</v>
      </c>
      <c r="H480" s="148" t="s">
        <v>541</v>
      </c>
      <c r="I480" s="48" t="s">
        <v>2</v>
      </c>
      <c r="J480" s="58"/>
      <c r="K480" s="58"/>
      <c r="L480" s="58"/>
      <c r="M480" s="58"/>
      <c r="N480" s="46"/>
      <c r="O480" s="46"/>
      <c r="P480" s="46"/>
      <c r="Q480" s="46"/>
    </row>
    <row r="481" spans="1:18" x14ac:dyDescent="0.25">
      <c r="A481" s="62" t="s">
        <v>3</v>
      </c>
      <c r="B481" s="60"/>
      <c r="C481" s="271" t="s">
        <v>4</v>
      </c>
      <c r="D481" s="271" t="s">
        <v>6</v>
      </c>
      <c r="E481" s="271" t="s">
        <v>7</v>
      </c>
      <c r="F481" s="271" t="s">
        <v>9</v>
      </c>
      <c r="G481" s="271" t="s">
        <v>113</v>
      </c>
      <c r="H481" s="271" t="s">
        <v>149</v>
      </c>
      <c r="I481" s="60"/>
      <c r="J481" s="58"/>
      <c r="K481" s="58"/>
      <c r="L481" s="58"/>
      <c r="M481" s="58"/>
      <c r="N481" s="46"/>
      <c r="O481" s="46"/>
      <c r="P481" s="46"/>
      <c r="Q481" s="46"/>
    </row>
    <row r="482" spans="1:18" x14ac:dyDescent="0.25">
      <c r="A482" s="47" t="s">
        <v>223</v>
      </c>
      <c r="B482" s="127">
        <f>C482+H482+I482</f>
        <v>247</v>
      </c>
      <c r="C482" s="130">
        <f>D482+E482+F482+G482</f>
        <v>171</v>
      </c>
      <c r="D482" s="123">
        <v>130</v>
      </c>
      <c r="E482" s="123">
        <v>32</v>
      </c>
      <c r="F482" s="123">
        <v>8</v>
      </c>
      <c r="G482" s="123">
        <v>1</v>
      </c>
      <c r="H482" s="123">
        <v>0</v>
      </c>
      <c r="I482" s="129">
        <v>76</v>
      </c>
      <c r="J482" s="58"/>
      <c r="K482" s="58"/>
      <c r="L482" s="58"/>
      <c r="M482" s="58"/>
      <c r="N482" s="46"/>
      <c r="O482" s="46"/>
      <c r="P482" s="46"/>
      <c r="Q482" s="46"/>
    </row>
    <row r="483" spans="1:18" x14ac:dyDescent="0.25">
      <c r="A483" s="64" t="s">
        <v>304</v>
      </c>
      <c r="B483" s="127">
        <f t="shared" ref="B483:H483" si="74">SUM(B482)</f>
        <v>247</v>
      </c>
      <c r="C483" s="127">
        <f t="shared" si="74"/>
        <v>171</v>
      </c>
      <c r="D483" s="134">
        <f t="shared" si="74"/>
        <v>130</v>
      </c>
      <c r="E483" s="134">
        <f t="shared" si="74"/>
        <v>32</v>
      </c>
      <c r="F483" s="134">
        <f t="shared" si="74"/>
        <v>8</v>
      </c>
      <c r="G483" s="142">
        <f t="shared" si="74"/>
        <v>1</v>
      </c>
      <c r="H483" s="134">
        <f t="shared" si="74"/>
        <v>0</v>
      </c>
      <c r="I483" s="135">
        <f>SUM(I482)</f>
        <v>76</v>
      </c>
      <c r="J483" s="58"/>
      <c r="K483" s="58"/>
      <c r="L483" s="58"/>
      <c r="M483" s="58"/>
      <c r="N483" s="46"/>
      <c r="O483" s="46"/>
      <c r="P483" s="46"/>
      <c r="Q483" s="46"/>
    </row>
    <row r="484" spans="1:18" x14ac:dyDescent="0.25">
      <c r="A484" s="71"/>
      <c r="B484" s="73"/>
      <c r="C484" s="73"/>
      <c r="D484" s="73"/>
      <c r="E484" s="72"/>
      <c r="F484" s="68"/>
      <c r="G484" s="58"/>
      <c r="H484" s="58"/>
      <c r="I484" s="58"/>
      <c r="J484" s="58"/>
      <c r="K484" s="46"/>
      <c r="L484" s="46"/>
      <c r="M484" s="46"/>
      <c r="N484" s="46"/>
      <c r="O484" s="46"/>
    </row>
    <row r="485" spans="1:18" ht="57" customHeight="1" x14ac:dyDescent="0.25">
      <c r="A485" s="146" t="s">
        <v>813</v>
      </c>
      <c r="B485" s="48" t="s">
        <v>1</v>
      </c>
      <c r="C485" s="48" t="s">
        <v>433</v>
      </c>
      <c r="D485" s="48" t="s">
        <v>434</v>
      </c>
      <c r="E485" s="148" t="s">
        <v>872</v>
      </c>
      <c r="F485" s="148" t="s">
        <v>661</v>
      </c>
      <c r="G485" s="48" t="s">
        <v>433</v>
      </c>
      <c r="H485" s="148" t="s">
        <v>541</v>
      </c>
      <c r="I485" s="48" t="s">
        <v>2</v>
      </c>
      <c r="J485" s="58"/>
      <c r="K485" s="58"/>
      <c r="L485" s="58"/>
      <c r="M485" s="46"/>
      <c r="N485" s="46"/>
      <c r="O485" s="46"/>
      <c r="P485" s="46"/>
    </row>
    <row r="486" spans="1:18" x14ac:dyDescent="0.25">
      <c r="A486" s="62" t="s">
        <v>302</v>
      </c>
      <c r="B486" s="60"/>
      <c r="C486" s="271" t="s">
        <v>4</v>
      </c>
      <c r="D486" s="271" t="s">
        <v>4</v>
      </c>
      <c r="E486" s="271" t="s">
        <v>5</v>
      </c>
      <c r="F486" s="271" t="s">
        <v>6</v>
      </c>
      <c r="G486" s="271" t="s">
        <v>9</v>
      </c>
      <c r="H486" s="271" t="s">
        <v>149</v>
      </c>
      <c r="I486" s="60"/>
      <c r="J486" s="58"/>
      <c r="K486" s="58"/>
      <c r="L486" s="58"/>
      <c r="M486" s="46"/>
      <c r="N486" s="46"/>
      <c r="O486" s="46"/>
      <c r="P486" s="46"/>
    </row>
    <row r="487" spans="1:18" x14ac:dyDescent="0.25">
      <c r="A487" s="47" t="s">
        <v>223</v>
      </c>
      <c r="B487" s="127">
        <f>C487+D487+H487+I487</f>
        <v>494</v>
      </c>
      <c r="C487" s="130">
        <f>E487+G487</f>
        <v>140</v>
      </c>
      <c r="D487" s="129">
        <f>F487</f>
        <v>141</v>
      </c>
      <c r="E487" s="123">
        <v>110</v>
      </c>
      <c r="F487" s="123">
        <v>141</v>
      </c>
      <c r="G487" s="123">
        <v>30</v>
      </c>
      <c r="H487" s="204">
        <v>1</v>
      </c>
      <c r="I487" s="207">
        <v>212</v>
      </c>
      <c r="J487" s="58"/>
      <c r="K487" s="171"/>
      <c r="L487" s="255"/>
      <c r="M487" s="254"/>
      <c r="N487" s="133"/>
      <c r="O487" s="133"/>
      <c r="P487" s="133"/>
      <c r="Q487" s="204"/>
      <c r="R487" s="257"/>
    </row>
    <row r="488" spans="1:18" x14ac:dyDescent="0.25">
      <c r="A488" s="64" t="s">
        <v>304</v>
      </c>
      <c r="B488" s="127">
        <f t="shared" ref="B488:G488" si="75">SUM(B487)</f>
        <v>494</v>
      </c>
      <c r="C488" s="127">
        <f t="shared" si="75"/>
        <v>140</v>
      </c>
      <c r="D488" s="134">
        <f t="shared" si="75"/>
        <v>141</v>
      </c>
      <c r="E488" s="134">
        <f t="shared" si="75"/>
        <v>110</v>
      </c>
      <c r="F488" s="134">
        <f t="shared" si="75"/>
        <v>141</v>
      </c>
      <c r="G488" s="127">
        <f t="shared" si="75"/>
        <v>30</v>
      </c>
      <c r="H488" s="208">
        <f>SUM(H487)</f>
        <v>1</v>
      </c>
      <c r="I488" s="209">
        <f>SUM(I487)</f>
        <v>212</v>
      </c>
      <c r="J488" s="58"/>
      <c r="K488" s="171"/>
      <c r="L488" s="171"/>
      <c r="M488" s="172"/>
      <c r="N488" s="172"/>
      <c r="O488" s="172"/>
      <c r="P488" s="171"/>
      <c r="Q488" s="258"/>
      <c r="R488" s="259"/>
    </row>
    <row r="489" spans="1:18" s="99" customFormat="1" x14ac:dyDescent="0.25">
      <c r="A489" s="78"/>
      <c r="B489" s="112"/>
      <c r="C489" s="112"/>
      <c r="D489" s="113"/>
      <c r="E489" s="113"/>
      <c r="F489" s="112"/>
      <c r="G489" s="113"/>
      <c r="H489" s="113"/>
      <c r="I489" s="114"/>
      <c r="J489" s="58"/>
      <c r="K489" s="58"/>
      <c r="L489" s="58"/>
      <c r="M489" s="54"/>
      <c r="N489" s="54"/>
      <c r="O489" s="54"/>
      <c r="P489" s="54"/>
    </row>
    <row r="490" spans="1:18" s="99" customFormat="1" ht="57" customHeight="1" x14ac:dyDescent="0.25">
      <c r="A490" s="146" t="s">
        <v>814</v>
      </c>
      <c r="B490" s="48" t="s">
        <v>1</v>
      </c>
      <c r="C490" s="48" t="s">
        <v>435</v>
      </c>
      <c r="D490" s="148" t="s">
        <v>662</v>
      </c>
      <c r="E490" s="48" t="s">
        <v>435</v>
      </c>
      <c r="F490" s="48" t="s">
        <v>435</v>
      </c>
      <c r="G490" s="48" t="s">
        <v>435</v>
      </c>
      <c r="H490" s="148" t="s">
        <v>541</v>
      </c>
      <c r="I490" s="48" t="s">
        <v>2</v>
      </c>
      <c r="J490" s="58"/>
      <c r="K490" s="58"/>
      <c r="L490" s="58"/>
      <c r="M490" s="54"/>
      <c r="N490" s="54"/>
      <c r="O490" s="54"/>
      <c r="P490" s="54"/>
    </row>
    <row r="491" spans="1:18" s="99" customFormat="1" x14ac:dyDescent="0.25">
      <c r="A491" s="151" t="s">
        <v>3</v>
      </c>
      <c r="B491" s="60"/>
      <c r="C491" s="271" t="s">
        <v>4</v>
      </c>
      <c r="D491" s="271" t="s">
        <v>6</v>
      </c>
      <c r="E491" s="271" t="s">
        <v>7</v>
      </c>
      <c r="F491" s="271" t="s">
        <v>9</v>
      </c>
      <c r="G491" s="271" t="s">
        <v>113</v>
      </c>
      <c r="H491" s="271" t="s">
        <v>149</v>
      </c>
      <c r="I491" s="60"/>
      <c r="J491" s="58"/>
      <c r="K491" s="58"/>
      <c r="L491" s="58"/>
      <c r="M491" s="54"/>
      <c r="N491" s="54"/>
      <c r="O491" s="54"/>
      <c r="P491" s="54"/>
    </row>
    <row r="492" spans="1:18" s="99" customFormat="1" x14ac:dyDescent="0.25">
      <c r="A492" s="47" t="s">
        <v>223</v>
      </c>
      <c r="B492" s="127">
        <f>C492+H492+I492</f>
        <v>247</v>
      </c>
      <c r="C492" s="130">
        <f>D492+E492+F492+G492</f>
        <v>189</v>
      </c>
      <c r="D492" s="123">
        <v>138</v>
      </c>
      <c r="E492" s="123">
        <v>32</v>
      </c>
      <c r="F492" s="123">
        <v>16</v>
      </c>
      <c r="G492" s="123">
        <v>3</v>
      </c>
      <c r="H492" s="123">
        <v>1</v>
      </c>
      <c r="I492" s="92">
        <v>57</v>
      </c>
      <c r="J492" s="58"/>
      <c r="K492" s="58"/>
      <c r="L492" s="58"/>
      <c r="M492" s="54"/>
      <c r="N492" s="54"/>
      <c r="O492" s="54"/>
      <c r="P492" s="54"/>
    </row>
    <row r="493" spans="1:18" s="99" customFormat="1" x14ac:dyDescent="0.25">
      <c r="A493" s="64" t="s">
        <v>304</v>
      </c>
      <c r="B493" s="127">
        <f t="shared" ref="B493:H493" si="76">SUM(B492)</f>
        <v>247</v>
      </c>
      <c r="C493" s="127">
        <f t="shared" si="76"/>
        <v>189</v>
      </c>
      <c r="D493" s="134">
        <f t="shared" si="76"/>
        <v>138</v>
      </c>
      <c r="E493" s="134">
        <f t="shared" si="76"/>
        <v>32</v>
      </c>
      <c r="F493" s="127">
        <f t="shared" si="76"/>
        <v>16</v>
      </c>
      <c r="G493" s="134">
        <f t="shared" si="76"/>
        <v>3</v>
      </c>
      <c r="H493" s="134">
        <f t="shared" si="76"/>
        <v>1</v>
      </c>
      <c r="I493" s="93">
        <f>SUM(I492)</f>
        <v>57</v>
      </c>
      <c r="J493" s="58"/>
      <c r="K493" s="58"/>
      <c r="L493" s="58"/>
      <c r="M493" s="54"/>
      <c r="N493" s="54"/>
      <c r="O493" s="54"/>
      <c r="P493" s="54"/>
    </row>
    <row r="494" spans="1:18" s="99" customFormat="1" x14ac:dyDescent="0.25">
      <c r="A494" s="78"/>
      <c r="B494" s="171"/>
      <c r="C494" s="171"/>
      <c r="D494" s="172"/>
      <c r="E494" s="172"/>
      <c r="F494" s="171"/>
      <c r="G494" s="172"/>
      <c r="H494" s="172"/>
      <c r="I494" s="114"/>
      <c r="J494" s="58"/>
      <c r="K494" s="58"/>
      <c r="L494" s="58"/>
      <c r="M494" s="54"/>
      <c r="N494" s="54"/>
      <c r="O494" s="54"/>
      <c r="P494" s="54"/>
    </row>
    <row r="495" spans="1:18" ht="57" customHeight="1" x14ac:dyDescent="0.25">
      <c r="A495" s="146" t="s">
        <v>815</v>
      </c>
      <c r="B495" s="48" t="s">
        <v>1</v>
      </c>
      <c r="C495" s="48" t="s">
        <v>337</v>
      </c>
      <c r="D495" s="148" t="s">
        <v>663</v>
      </c>
      <c r="E495" s="148" t="s">
        <v>541</v>
      </c>
      <c r="F495" s="48" t="s">
        <v>2</v>
      </c>
      <c r="G495" s="69"/>
      <c r="H495" s="58"/>
      <c r="I495" s="58"/>
      <c r="J495" s="58"/>
      <c r="K495" s="58"/>
      <c r="L495" s="46"/>
    </row>
    <row r="496" spans="1:18" x14ac:dyDescent="0.25">
      <c r="A496" s="62" t="s">
        <v>3</v>
      </c>
      <c r="B496" s="60"/>
      <c r="C496" s="271" t="s">
        <v>4</v>
      </c>
      <c r="D496" s="271" t="s">
        <v>5</v>
      </c>
      <c r="E496" s="271" t="s">
        <v>149</v>
      </c>
      <c r="F496" s="60"/>
      <c r="G496" s="72"/>
      <c r="H496" s="68"/>
      <c r="I496" s="68"/>
      <c r="J496" s="68"/>
      <c r="K496" s="68"/>
      <c r="L496" s="46"/>
    </row>
    <row r="497" spans="1:15" x14ac:dyDescent="0.25">
      <c r="A497" s="47" t="s">
        <v>223</v>
      </c>
      <c r="B497" s="127">
        <f>C497+E497+F497</f>
        <v>247</v>
      </c>
      <c r="C497" s="130">
        <f>D497</f>
        <v>194</v>
      </c>
      <c r="D497" s="123">
        <v>194</v>
      </c>
      <c r="E497" s="123">
        <v>2</v>
      </c>
      <c r="F497" s="52">
        <v>51</v>
      </c>
      <c r="G497" s="73"/>
      <c r="H497" s="68"/>
      <c r="I497" s="68"/>
      <c r="J497" s="68"/>
      <c r="K497" s="68"/>
      <c r="L497" s="46"/>
    </row>
    <row r="498" spans="1:15" x14ac:dyDescent="0.25">
      <c r="A498" s="64" t="s">
        <v>304</v>
      </c>
      <c r="B498" s="127">
        <f>SUM(B497)</f>
        <v>247</v>
      </c>
      <c r="C498" s="127">
        <f>SUM(C497)</f>
        <v>194</v>
      </c>
      <c r="D498" s="134">
        <f>SUM(D497)</f>
        <v>194</v>
      </c>
      <c r="E498" s="134">
        <f>SUM(E497)</f>
        <v>2</v>
      </c>
      <c r="F498" s="51">
        <f>SUM(F497)</f>
        <v>51</v>
      </c>
      <c r="G498" s="78"/>
      <c r="H498" s="68"/>
      <c r="I498" s="68"/>
      <c r="J498" s="68"/>
      <c r="K498" s="68"/>
      <c r="L498" s="46"/>
    </row>
    <row r="499" spans="1:15" x14ac:dyDescent="0.25">
      <c r="A499" s="53"/>
      <c r="B499" s="77"/>
      <c r="C499" s="78"/>
      <c r="D499" s="78"/>
      <c r="E499" s="84"/>
      <c r="F499" s="68"/>
      <c r="G499" s="76"/>
      <c r="H499" s="78"/>
      <c r="I499" s="78"/>
      <c r="J499" s="68"/>
      <c r="K499" s="68"/>
      <c r="L499" s="68"/>
      <c r="M499" s="68"/>
      <c r="N499" s="46"/>
    </row>
    <row r="500" spans="1:15" ht="57" customHeight="1" x14ac:dyDescent="0.25">
      <c r="A500" s="146" t="s">
        <v>816</v>
      </c>
      <c r="B500" s="48" t="s">
        <v>1</v>
      </c>
      <c r="C500" s="48" t="s">
        <v>437</v>
      </c>
      <c r="D500" s="48" t="s">
        <v>436</v>
      </c>
      <c r="E500" s="148" t="s">
        <v>664</v>
      </c>
      <c r="F500" s="148" t="s">
        <v>665</v>
      </c>
      <c r="G500" s="148" t="s">
        <v>541</v>
      </c>
      <c r="H500" s="48" t="s">
        <v>2</v>
      </c>
      <c r="I500" s="68"/>
      <c r="J500" s="76"/>
      <c r="K500" s="76"/>
      <c r="L500" s="78"/>
      <c r="M500" s="78"/>
      <c r="N500" s="46"/>
    </row>
    <row r="501" spans="1:15" x14ac:dyDescent="0.25">
      <c r="A501" s="62" t="s">
        <v>302</v>
      </c>
      <c r="B501" s="60"/>
      <c r="C501" s="271" t="s">
        <v>4</v>
      </c>
      <c r="D501" s="271" t="s">
        <v>4</v>
      </c>
      <c r="E501" s="271" t="s">
        <v>6</v>
      </c>
      <c r="F501" s="271" t="s">
        <v>6</v>
      </c>
      <c r="G501" s="271" t="s">
        <v>149</v>
      </c>
      <c r="H501" s="60"/>
      <c r="I501" s="68"/>
      <c r="J501" s="58"/>
      <c r="K501" s="58"/>
      <c r="L501" s="58"/>
      <c r="M501" s="58"/>
      <c r="N501" s="46"/>
    </row>
    <row r="502" spans="1:15" x14ac:dyDescent="0.25">
      <c r="A502" s="47" t="s">
        <v>239</v>
      </c>
      <c r="B502" s="127">
        <f>C502+D502+G502+H502</f>
        <v>300</v>
      </c>
      <c r="C502" s="130">
        <f>E502</f>
        <v>126</v>
      </c>
      <c r="D502" s="130">
        <f>F502</f>
        <v>125</v>
      </c>
      <c r="E502" s="123">
        <v>126</v>
      </c>
      <c r="F502" s="123">
        <v>125</v>
      </c>
      <c r="G502" s="123">
        <v>0</v>
      </c>
      <c r="H502" s="129">
        <v>49</v>
      </c>
      <c r="I502" s="68"/>
      <c r="J502" s="68"/>
      <c r="K502" s="68"/>
      <c r="L502" s="68"/>
      <c r="M502" s="68"/>
      <c r="N502" s="46"/>
    </row>
    <row r="503" spans="1:15" x14ac:dyDescent="0.25">
      <c r="A503" s="64" t="s">
        <v>304</v>
      </c>
      <c r="B503" s="127">
        <f t="shared" ref="B503:H503" si="77">SUM(B502)</f>
        <v>300</v>
      </c>
      <c r="C503" s="134">
        <f t="shared" si="77"/>
        <v>126</v>
      </c>
      <c r="D503" s="134">
        <f t="shared" si="77"/>
        <v>125</v>
      </c>
      <c r="E503" s="134">
        <f t="shared" si="77"/>
        <v>126</v>
      </c>
      <c r="F503" s="134">
        <f t="shared" si="77"/>
        <v>125</v>
      </c>
      <c r="G503" s="134">
        <f t="shared" si="77"/>
        <v>0</v>
      </c>
      <c r="H503" s="135">
        <f t="shared" si="77"/>
        <v>49</v>
      </c>
      <c r="I503" s="68"/>
      <c r="J503" s="68"/>
      <c r="K503" s="68"/>
      <c r="L503" s="68"/>
      <c r="M503" s="68"/>
      <c r="N503" s="46"/>
    </row>
    <row r="504" spans="1:15" x14ac:dyDescent="0.25">
      <c r="A504" s="78"/>
      <c r="B504" s="77"/>
      <c r="C504" s="78"/>
      <c r="D504" s="76"/>
      <c r="E504" s="76"/>
      <c r="F504" s="78"/>
      <c r="G504" s="58"/>
      <c r="H504" s="58"/>
      <c r="I504" s="58"/>
      <c r="J504" s="68"/>
      <c r="K504" s="68"/>
      <c r="L504" s="68"/>
      <c r="M504" s="68"/>
      <c r="N504" s="46"/>
    </row>
    <row r="505" spans="1:15" ht="57" customHeight="1" x14ac:dyDescent="0.25">
      <c r="A505" s="146" t="s">
        <v>817</v>
      </c>
      <c r="B505" s="48" t="s">
        <v>1</v>
      </c>
      <c r="C505" s="48" t="s">
        <v>338</v>
      </c>
      <c r="D505" s="148" t="s">
        <v>666</v>
      </c>
      <c r="E505" s="148" t="s">
        <v>541</v>
      </c>
      <c r="F505" s="48" t="s">
        <v>2</v>
      </c>
      <c r="G505" s="58"/>
      <c r="H505" s="58"/>
      <c r="I505" s="58"/>
      <c r="J505" s="68"/>
      <c r="K505" s="68"/>
      <c r="L505" s="68"/>
      <c r="M505" s="68"/>
      <c r="N505" s="46"/>
    </row>
    <row r="506" spans="1:15" x14ac:dyDescent="0.25">
      <c r="A506" s="62" t="s">
        <v>3</v>
      </c>
      <c r="B506" s="60"/>
      <c r="C506" s="271" t="s">
        <v>4</v>
      </c>
      <c r="D506" s="271" t="s">
        <v>6</v>
      </c>
      <c r="E506" s="271" t="s">
        <v>149</v>
      </c>
      <c r="F506" s="60"/>
      <c r="G506" s="58"/>
      <c r="H506" s="58"/>
      <c r="I506" s="58"/>
      <c r="J506" s="68"/>
      <c r="K506" s="68"/>
      <c r="L506" s="68"/>
      <c r="M506" s="68"/>
      <c r="N506" s="46"/>
    </row>
    <row r="507" spans="1:15" x14ac:dyDescent="0.25">
      <c r="A507" s="147" t="s">
        <v>339</v>
      </c>
      <c r="B507" s="127">
        <f>C507+E507+F507</f>
        <v>118</v>
      </c>
      <c r="C507" s="130">
        <f>D507</f>
        <v>105</v>
      </c>
      <c r="D507" s="123">
        <v>105</v>
      </c>
      <c r="E507" s="123">
        <v>2</v>
      </c>
      <c r="F507" s="129">
        <v>11</v>
      </c>
      <c r="G507" s="58"/>
      <c r="H507" s="58"/>
      <c r="I507" s="58"/>
      <c r="J507" s="68"/>
      <c r="K507" s="68"/>
      <c r="L507" s="68"/>
      <c r="M507" s="68"/>
      <c r="N507" s="46"/>
      <c r="O507" s="46"/>
    </row>
    <row r="508" spans="1:15" x14ac:dyDescent="0.25">
      <c r="A508" s="47" t="s">
        <v>340</v>
      </c>
      <c r="B508" s="127">
        <f>C508+E508+F508</f>
        <v>93</v>
      </c>
      <c r="C508" s="130">
        <f>D508</f>
        <v>83</v>
      </c>
      <c r="D508" s="123">
        <v>83</v>
      </c>
      <c r="E508" s="123">
        <v>0</v>
      </c>
      <c r="F508" s="129">
        <v>10</v>
      </c>
      <c r="G508" s="58"/>
      <c r="H508" s="58"/>
      <c r="I508" s="58"/>
      <c r="J508" s="68"/>
      <c r="K508" s="68"/>
      <c r="L508" s="68"/>
      <c r="M508" s="68"/>
      <c r="N508" s="46"/>
      <c r="O508" s="46"/>
    </row>
    <row r="509" spans="1:15" x14ac:dyDescent="0.25">
      <c r="A509" s="64" t="s">
        <v>304</v>
      </c>
      <c r="B509" s="127">
        <f>SUM(B507:B508)</f>
        <v>211</v>
      </c>
      <c r="C509" s="127">
        <f>SUM(C507:C508)</f>
        <v>188</v>
      </c>
      <c r="D509" s="134">
        <f>SUM(D507:D508)</f>
        <v>188</v>
      </c>
      <c r="E509" s="134">
        <f>SUM(E507:E508)</f>
        <v>2</v>
      </c>
      <c r="F509" s="150">
        <f>SUM(F507:F508)</f>
        <v>21</v>
      </c>
      <c r="G509" s="58"/>
      <c r="H509" s="58"/>
      <c r="I509" s="58"/>
      <c r="J509" s="58"/>
      <c r="K509" s="58"/>
      <c r="L509" s="58"/>
      <c r="M509" s="58"/>
      <c r="N509" s="46"/>
      <c r="O509" s="46"/>
    </row>
    <row r="510" spans="1:15" x14ac:dyDescent="0.25">
      <c r="A510" s="78"/>
      <c r="B510" s="58"/>
      <c r="C510" s="58"/>
      <c r="D510" s="58"/>
      <c r="E510" s="89"/>
      <c r="F510" s="78"/>
      <c r="G510" s="58"/>
      <c r="H510" s="58"/>
      <c r="I510" s="58"/>
      <c r="J510" s="58"/>
      <c r="K510" s="58"/>
      <c r="L510" s="58"/>
      <c r="M510" s="58"/>
      <c r="N510" s="46"/>
      <c r="O510" s="46"/>
    </row>
    <row r="511" spans="1:15" ht="57" customHeight="1" x14ac:dyDescent="0.25">
      <c r="A511" s="146" t="s">
        <v>818</v>
      </c>
      <c r="B511" s="48" t="s">
        <v>1</v>
      </c>
      <c r="C511" s="48" t="s">
        <v>341</v>
      </c>
      <c r="D511" s="148" t="s">
        <v>667</v>
      </c>
      <c r="E511" s="148" t="s">
        <v>541</v>
      </c>
      <c r="F511" s="48" t="s">
        <v>2</v>
      </c>
      <c r="G511" s="58"/>
      <c r="H511" s="58"/>
      <c r="I511" s="58"/>
      <c r="J511" s="58"/>
      <c r="K511" s="58"/>
      <c r="L511" s="46"/>
      <c r="M511" s="46"/>
      <c r="N511" s="46"/>
      <c r="O511" s="46"/>
    </row>
    <row r="512" spans="1:15" x14ac:dyDescent="0.25">
      <c r="A512" s="62" t="s">
        <v>3</v>
      </c>
      <c r="B512" s="60"/>
      <c r="C512" s="271" t="s">
        <v>4</v>
      </c>
      <c r="D512" s="271" t="s">
        <v>6</v>
      </c>
      <c r="E512" s="271" t="s">
        <v>149</v>
      </c>
      <c r="F512" s="60"/>
      <c r="G512" s="58"/>
      <c r="H512" s="58"/>
      <c r="I512" s="58"/>
      <c r="J512" s="58"/>
      <c r="K512" s="58"/>
      <c r="L512" s="46"/>
      <c r="M512" s="46"/>
      <c r="N512" s="46"/>
      <c r="O512" s="46"/>
    </row>
    <row r="513" spans="1:15" x14ac:dyDescent="0.25">
      <c r="A513" s="47" t="s">
        <v>339</v>
      </c>
      <c r="B513" s="138">
        <f>C513+E513+F513</f>
        <v>118</v>
      </c>
      <c r="C513" s="136">
        <f>D513</f>
        <v>101</v>
      </c>
      <c r="D513" s="123">
        <v>101</v>
      </c>
      <c r="E513" s="123">
        <v>0</v>
      </c>
      <c r="F513" s="129">
        <v>17</v>
      </c>
      <c r="G513" s="58"/>
      <c r="H513" s="58"/>
      <c r="I513" s="58"/>
      <c r="J513" s="58"/>
      <c r="K513" s="58"/>
      <c r="L513" s="46"/>
      <c r="M513" s="46"/>
      <c r="N513" s="46"/>
      <c r="O513" s="46"/>
    </row>
    <row r="514" spans="1:15" x14ac:dyDescent="0.25">
      <c r="A514" s="47" t="s">
        <v>340</v>
      </c>
      <c r="B514" s="138">
        <f>C514+E514+F514</f>
        <v>93</v>
      </c>
      <c r="C514" s="136">
        <f>D514</f>
        <v>83</v>
      </c>
      <c r="D514" s="123">
        <v>83</v>
      </c>
      <c r="E514" s="123">
        <v>1</v>
      </c>
      <c r="F514" s="129">
        <v>9</v>
      </c>
      <c r="G514" s="58"/>
      <c r="H514" s="58"/>
      <c r="I514" s="58"/>
      <c r="J514" s="58"/>
      <c r="K514" s="58"/>
      <c r="L514" s="46"/>
      <c r="M514" s="46"/>
      <c r="N514" s="46"/>
      <c r="O514" s="46"/>
    </row>
    <row r="515" spans="1:15" x14ac:dyDescent="0.25">
      <c r="A515" s="64" t="s">
        <v>304</v>
      </c>
      <c r="B515" s="138">
        <f>SUM(B513:B514)</f>
        <v>211</v>
      </c>
      <c r="C515" s="138">
        <f>SUM(C513:C514)</f>
        <v>184</v>
      </c>
      <c r="D515" s="138">
        <f>SUM(D513:D514)</f>
        <v>184</v>
      </c>
      <c r="E515" s="138">
        <f>SUM(E513:E514)</f>
        <v>1</v>
      </c>
      <c r="F515" s="138">
        <f>SUM(F513:F514)</f>
        <v>26</v>
      </c>
      <c r="G515" s="58"/>
      <c r="H515" s="58"/>
      <c r="I515" s="58"/>
      <c r="J515" s="58"/>
      <c r="K515" s="58"/>
      <c r="L515" s="46"/>
      <c r="M515" s="46"/>
      <c r="N515" s="46"/>
      <c r="O515" s="46"/>
    </row>
    <row r="516" spans="1:15" x14ac:dyDescent="0.25">
      <c r="A516" s="53"/>
      <c r="B516" s="77"/>
      <c r="C516" s="77"/>
      <c r="D516" s="77"/>
      <c r="E516" s="78"/>
      <c r="F516" s="84"/>
      <c r="G516" s="68"/>
      <c r="H516" s="58"/>
      <c r="I516" s="58"/>
      <c r="J516" s="58"/>
      <c r="K516" s="58"/>
      <c r="L516" s="58"/>
      <c r="M516" s="58"/>
      <c r="N516" s="46"/>
      <c r="O516" s="46"/>
    </row>
    <row r="517" spans="1:15" ht="57" customHeight="1" x14ac:dyDescent="0.25">
      <c r="A517" s="146" t="s">
        <v>819</v>
      </c>
      <c r="B517" s="48" t="s">
        <v>1</v>
      </c>
      <c r="C517" s="48" t="s">
        <v>438</v>
      </c>
      <c r="D517" s="48" t="s">
        <v>439</v>
      </c>
      <c r="E517" s="148" t="s">
        <v>668</v>
      </c>
      <c r="F517" s="148" t="s">
        <v>669</v>
      </c>
      <c r="G517" s="148" t="s">
        <v>541</v>
      </c>
      <c r="H517" s="48" t="s">
        <v>2</v>
      </c>
      <c r="I517" s="58"/>
      <c r="J517" s="58"/>
      <c r="K517" s="58"/>
      <c r="L517" s="58"/>
      <c r="M517" s="58"/>
      <c r="N517" s="57"/>
      <c r="O517" s="57"/>
    </row>
    <row r="518" spans="1:15" x14ac:dyDescent="0.25">
      <c r="A518" s="62" t="s">
        <v>302</v>
      </c>
      <c r="B518" s="60"/>
      <c r="C518" s="271" t="s">
        <v>4</v>
      </c>
      <c r="D518" s="271" t="s">
        <v>4</v>
      </c>
      <c r="E518" s="271" t="s">
        <v>6</v>
      </c>
      <c r="F518" s="271" t="s">
        <v>6</v>
      </c>
      <c r="G518" s="271" t="s">
        <v>149</v>
      </c>
      <c r="H518" s="60"/>
      <c r="I518" s="58"/>
      <c r="J518" s="58"/>
      <c r="K518" s="55"/>
      <c r="L518" s="55"/>
      <c r="M518" s="55"/>
      <c r="N518" s="55"/>
      <c r="O518" s="57"/>
    </row>
    <row r="519" spans="1:15" x14ac:dyDescent="0.25">
      <c r="A519" s="47" t="s">
        <v>339</v>
      </c>
      <c r="B519" s="127">
        <f>C519+D519+G519+H519</f>
        <v>236</v>
      </c>
      <c r="C519" s="130">
        <f>E519</f>
        <v>103</v>
      </c>
      <c r="D519" s="129">
        <f>F519</f>
        <v>96</v>
      </c>
      <c r="E519" s="123">
        <v>103</v>
      </c>
      <c r="F519" s="123">
        <v>96</v>
      </c>
      <c r="G519" s="123">
        <v>0</v>
      </c>
      <c r="H519" s="129">
        <v>37</v>
      </c>
      <c r="I519" s="58"/>
      <c r="J519" s="55"/>
      <c r="K519" s="55"/>
      <c r="L519" s="55"/>
      <c r="M519" s="55"/>
      <c r="N519" s="55"/>
      <c r="O519" s="57"/>
    </row>
    <row r="520" spans="1:15" x14ac:dyDescent="0.25">
      <c r="A520" s="47" t="s">
        <v>340</v>
      </c>
      <c r="B520" s="127">
        <f>C520+D520+G520+H520</f>
        <v>186</v>
      </c>
      <c r="C520" s="130">
        <f>E520</f>
        <v>80</v>
      </c>
      <c r="D520" s="129">
        <f>F520</f>
        <v>80</v>
      </c>
      <c r="E520" s="123">
        <v>80</v>
      </c>
      <c r="F520" s="123">
        <v>80</v>
      </c>
      <c r="G520" s="123">
        <v>0</v>
      </c>
      <c r="H520" s="129">
        <v>26</v>
      </c>
      <c r="I520" s="58"/>
      <c r="J520" s="58"/>
      <c r="K520" s="58"/>
      <c r="L520" s="58"/>
      <c r="M520" s="58"/>
      <c r="N520" s="57"/>
      <c r="O520" s="57"/>
    </row>
    <row r="521" spans="1:15" x14ac:dyDescent="0.25">
      <c r="A521" s="64" t="s">
        <v>304</v>
      </c>
      <c r="B521" s="127">
        <f t="shared" ref="B521:G521" si="78">SUM(B519:B520)</f>
        <v>422</v>
      </c>
      <c r="C521" s="134">
        <f t="shared" si="78"/>
        <v>183</v>
      </c>
      <c r="D521" s="134">
        <f t="shared" si="78"/>
        <v>176</v>
      </c>
      <c r="E521" s="134">
        <f t="shared" si="78"/>
        <v>183</v>
      </c>
      <c r="F521" s="134">
        <f t="shared" si="78"/>
        <v>176</v>
      </c>
      <c r="G521" s="134">
        <f t="shared" si="78"/>
        <v>0</v>
      </c>
      <c r="H521" s="135">
        <f>SUM(H519:H520)</f>
        <v>63</v>
      </c>
      <c r="I521" s="58"/>
      <c r="J521" s="58"/>
      <c r="K521" s="58"/>
      <c r="L521" s="58"/>
      <c r="M521" s="58"/>
      <c r="N521" s="46"/>
      <c r="O521" s="46"/>
    </row>
    <row r="522" spans="1:15" x14ac:dyDescent="0.25">
      <c r="A522" s="53"/>
      <c r="B522" s="77"/>
      <c r="C522" s="77"/>
      <c r="D522" s="77"/>
      <c r="E522" s="78"/>
      <c r="F522" s="84"/>
      <c r="G522" s="84"/>
      <c r="H522" s="58"/>
      <c r="I522" s="58"/>
      <c r="J522" s="58"/>
      <c r="K522" s="58"/>
      <c r="L522" s="58"/>
      <c r="M522" s="58"/>
      <c r="N522" s="46"/>
      <c r="O522" s="46"/>
    </row>
    <row r="523" spans="1:15" ht="57" customHeight="1" x14ac:dyDescent="0.25">
      <c r="A523" s="146" t="s">
        <v>820</v>
      </c>
      <c r="B523" s="48" t="s">
        <v>1</v>
      </c>
      <c r="C523" s="48" t="s">
        <v>342</v>
      </c>
      <c r="D523" s="148" t="s">
        <v>670</v>
      </c>
      <c r="E523" s="148" t="s">
        <v>541</v>
      </c>
      <c r="F523" s="48" t="s">
        <v>2</v>
      </c>
      <c r="G523" s="84"/>
      <c r="H523" s="58"/>
      <c r="I523" s="58"/>
      <c r="J523" s="58"/>
      <c r="K523" s="58"/>
      <c r="L523" s="58"/>
      <c r="M523" s="58"/>
      <c r="N523" s="46"/>
    </row>
    <row r="524" spans="1:15" x14ac:dyDescent="0.25">
      <c r="A524" s="62" t="s">
        <v>3</v>
      </c>
      <c r="B524" s="60"/>
      <c r="C524" s="271" t="s">
        <v>4</v>
      </c>
      <c r="D524" s="271" t="s">
        <v>6</v>
      </c>
      <c r="E524" s="271" t="s">
        <v>149</v>
      </c>
      <c r="F524" s="60"/>
      <c r="G524" s="84"/>
      <c r="H524" s="58"/>
      <c r="I524" s="58"/>
      <c r="J524" s="58"/>
      <c r="K524" s="58"/>
      <c r="L524" s="58"/>
      <c r="M524" s="58"/>
      <c r="N524" s="46"/>
    </row>
    <row r="525" spans="1:15" x14ac:dyDescent="0.25">
      <c r="A525" s="47" t="s">
        <v>339</v>
      </c>
      <c r="B525" s="127">
        <f>C525+E525+F525</f>
        <v>118</v>
      </c>
      <c r="C525" s="130">
        <f>D525</f>
        <v>110</v>
      </c>
      <c r="D525" s="123">
        <v>110</v>
      </c>
      <c r="E525" s="123">
        <v>1</v>
      </c>
      <c r="F525" s="129">
        <v>7</v>
      </c>
      <c r="G525" s="58"/>
      <c r="H525" s="58"/>
      <c r="I525" s="55"/>
      <c r="J525" s="55"/>
      <c r="K525" s="58"/>
      <c r="L525" s="58"/>
      <c r="M525" s="46"/>
      <c r="N525" s="46"/>
    </row>
    <row r="526" spans="1:15" x14ac:dyDescent="0.25">
      <c r="A526" s="47" t="s">
        <v>340</v>
      </c>
      <c r="B526" s="127">
        <f>C526+E526+F526</f>
        <v>93</v>
      </c>
      <c r="C526" s="130">
        <f>D526</f>
        <v>85</v>
      </c>
      <c r="D526" s="123">
        <v>85</v>
      </c>
      <c r="E526" s="123">
        <v>0</v>
      </c>
      <c r="F526" s="129">
        <v>8</v>
      </c>
      <c r="G526" s="58"/>
      <c r="H526" s="58"/>
      <c r="I526" s="55"/>
      <c r="J526" s="55"/>
      <c r="K526" s="58"/>
      <c r="L526" s="58"/>
      <c r="M526" s="46"/>
      <c r="N526" s="46"/>
    </row>
    <row r="527" spans="1:15" x14ac:dyDescent="0.25">
      <c r="A527" s="64" t="s">
        <v>304</v>
      </c>
      <c r="B527" s="127">
        <f>SUM(B525:B526)</f>
        <v>211</v>
      </c>
      <c r="C527" s="160">
        <f>SUM(C525:C526)</f>
        <v>195</v>
      </c>
      <c r="D527" s="134">
        <f>SUM(D525:D526)</f>
        <v>195</v>
      </c>
      <c r="E527" s="135">
        <f>SUM(E525:E526)</f>
        <v>1</v>
      </c>
      <c r="F527" s="135">
        <f>SUM(F525:F526)</f>
        <v>15</v>
      </c>
      <c r="G527" s="58"/>
      <c r="H527" s="58"/>
      <c r="I527" s="58"/>
      <c r="J527" s="58"/>
      <c r="K527" s="58"/>
      <c r="L527" s="58"/>
      <c r="M527" s="46"/>
      <c r="N527" s="46"/>
    </row>
    <row r="528" spans="1:15" x14ac:dyDescent="0.25">
      <c r="A528" s="91"/>
      <c r="B528" s="77"/>
      <c r="C528" s="77"/>
      <c r="D528" s="77"/>
      <c r="E528" s="73"/>
      <c r="F528" s="73"/>
      <c r="G528" s="84"/>
      <c r="H528" s="58"/>
      <c r="I528" s="58"/>
      <c r="J528" s="58"/>
      <c r="K528" s="58"/>
      <c r="L528" s="58"/>
      <c r="M528" s="58"/>
      <c r="N528" s="46"/>
      <c r="O528" s="46"/>
    </row>
    <row r="529" spans="1:15" ht="57.75" customHeight="1" x14ac:dyDescent="0.25">
      <c r="A529" s="146" t="s">
        <v>821</v>
      </c>
      <c r="B529" s="48" t="s">
        <v>1</v>
      </c>
      <c r="C529" s="48" t="s">
        <v>343</v>
      </c>
      <c r="D529" s="148" t="s">
        <v>671</v>
      </c>
      <c r="E529" s="148" t="s">
        <v>541</v>
      </c>
      <c r="F529" s="48" t="s">
        <v>2</v>
      </c>
      <c r="G529" s="58"/>
      <c r="H529" s="58"/>
      <c r="I529" s="58"/>
      <c r="J529" s="58"/>
      <c r="K529" s="58"/>
      <c r="L529" s="58"/>
      <c r="M529" s="58"/>
      <c r="N529" s="46"/>
      <c r="O529" s="46"/>
    </row>
    <row r="530" spans="1:15" x14ac:dyDescent="0.25">
      <c r="A530" s="62" t="s">
        <v>3</v>
      </c>
      <c r="B530" s="60"/>
      <c r="C530" s="271" t="s">
        <v>4</v>
      </c>
      <c r="D530" s="271" t="s">
        <v>6</v>
      </c>
      <c r="E530" s="271" t="s">
        <v>149</v>
      </c>
      <c r="F530" s="60"/>
      <c r="G530" s="94"/>
      <c r="H530" s="58"/>
      <c r="I530" s="58"/>
      <c r="J530" s="58"/>
      <c r="K530" s="58"/>
      <c r="L530" s="58"/>
      <c r="M530" s="58"/>
      <c r="N530" s="46"/>
      <c r="O530" s="46"/>
    </row>
    <row r="531" spans="1:15" x14ac:dyDescent="0.25">
      <c r="A531" s="47" t="s">
        <v>224</v>
      </c>
      <c r="B531" s="127">
        <f>C531+E531+F531</f>
        <v>134</v>
      </c>
      <c r="C531" s="130">
        <f>D531</f>
        <v>119</v>
      </c>
      <c r="D531" s="123">
        <v>119</v>
      </c>
      <c r="E531" s="123">
        <v>0</v>
      </c>
      <c r="F531" s="52">
        <v>15</v>
      </c>
      <c r="G531" s="72"/>
      <c r="H531" s="58"/>
      <c r="I531" s="58"/>
      <c r="J531" s="58"/>
      <c r="K531" s="58"/>
      <c r="L531" s="58"/>
      <c r="M531" s="58"/>
      <c r="N531" s="46"/>
      <c r="O531" s="46"/>
    </row>
    <row r="532" spans="1:15" x14ac:dyDescent="0.25">
      <c r="A532" s="47" t="s">
        <v>225</v>
      </c>
      <c r="B532" s="127">
        <f>C532+E532+F532</f>
        <v>113</v>
      </c>
      <c r="C532" s="130">
        <f>D532</f>
        <v>105</v>
      </c>
      <c r="D532" s="123">
        <v>105</v>
      </c>
      <c r="E532" s="123">
        <v>0</v>
      </c>
      <c r="F532" s="52">
        <v>8</v>
      </c>
      <c r="G532" s="72"/>
      <c r="H532" s="58"/>
      <c r="I532" s="58"/>
      <c r="J532" s="58"/>
      <c r="K532" s="58"/>
      <c r="L532" s="58"/>
      <c r="M532" s="58"/>
      <c r="N532" s="46"/>
      <c r="O532" s="46"/>
    </row>
    <row r="533" spans="1:15" x14ac:dyDescent="0.25">
      <c r="A533" s="64" t="s">
        <v>304</v>
      </c>
      <c r="B533" s="127">
        <f>SUM(B531:B532)</f>
        <v>247</v>
      </c>
      <c r="C533" s="127">
        <f>SUM(C531:C532)</f>
        <v>224</v>
      </c>
      <c r="D533" s="134">
        <f>SUM(D531:D532)</f>
        <v>224</v>
      </c>
      <c r="E533" s="134">
        <f>SUM(E531:E532)</f>
        <v>0</v>
      </c>
      <c r="F533" s="51">
        <f>SUM(F531:F532)</f>
        <v>23</v>
      </c>
      <c r="G533" s="73"/>
      <c r="H533" s="58"/>
      <c r="I533" s="58"/>
      <c r="J533" s="58"/>
      <c r="K533" s="58"/>
      <c r="L533" s="58"/>
      <c r="M533" s="58"/>
      <c r="N533" s="46"/>
      <c r="O533" s="46"/>
    </row>
    <row r="534" spans="1:15" x14ac:dyDescent="0.25">
      <c r="A534" s="94"/>
      <c r="B534" s="72"/>
      <c r="C534" s="72"/>
      <c r="D534" s="72"/>
      <c r="E534" s="94"/>
      <c r="F534" s="69"/>
      <c r="G534" s="84"/>
      <c r="H534" s="58"/>
      <c r="I534" s="58"/>
      <c r="J534" s="58"/>
      <c r="K534" s="58"/>
      <c r="L534" s="58"/>
      <c r="M534" s="46"/>
      <c r="N534" s="46"/>
      <c r="O534" s="46"/>
    </row>
    <row r="535" spans="1:15" ht="57" customHeight="1" x14ac:dyDescent="0.25">
      <c r="A535" s="146" t="s">
        <v>822</v>
      </c>
      <c r="B535" s="48" t="s">
        <v>1</v>
      </c>
      <c r="C535" s="48" t="s">
        <v>440</v>
      </c>
      <c r="D535" s="148" t="s">
        <v>672</v>
      </c>
      <c r="E535" s="148" t="s">
        <v>541</v>
      </c>
      <c r="F535" s="48" t="s">
        <v>2</v>
      </c>
      <c r="G535" s="84"/>
      <c r="H535" s="58"/>
      <c r="I535" s="58"/>
      <c r="J535" s="58"/>
      <c r="K535" s="58"/>
    </row>
    <row r="536" spans="1:15" x14ac:dyDescent="0.25">
      <c r="A536" s="62" t="s">
        <v>3</v>
      </c>
      <c r="B536" s="60"/>
      <c r="C536" s="271" t="s">
        <v>4</v>
      </c>
      <c r="D536" s="271" t="s">
        <v>6</v>
      </c>
      <c r="E536" s="271" t="s">
        <v>149</v>
      </c>
      <c r="F536" s="60"/>
      <c r="G536" s="84"/>
      <c r="H536" s="58"/>
      <c r="I536" s="58"/>
      <c r="J536" s="58"/>
      <c r="K536" s="58"/>
    </row>
    <row r="537" spans="1:15" x14ac:dyDescent="0.25">
      <c r="A537" s="47" t="s">
        <v>224</v>
      </c>
      <c r="B537" s="127">
        <f>C537+E537+F537</f>
        <v>134</v>
      </c>
      <c r="C537" s="130">
        <f>D537</f>
        <v>118</v>
      </c>
      <c r="D537" s="123">
        <v>118</v>
      </c>
      <c r="E537" s="123">
        <v>0</v>
      </c>
      <c r="F537" s="129">
        <v>16</v>
      </c>
      <c r="G537" s="58"/>
      <c r="H537" s="55"/>
      <c r="I537" s="55"/>
      <c r="J537" s="55"/>
      <c r="K537" s="55"/>
    </row>
    <row r="538" spans="1:15" x14ac:dyDescent="0.25">
      <c r="A538" s="47" t="s">
        <v>225</v>
      </c>
      <c r="B538" s="127">
        <f>C538+E538+F538</f>
        <v>113</v>
      </c>
      <c r="C538" s="130">
        <f>D538</f>
        <v>105</v>
      </c>
      <c r="D538" s="123">
        <v>105</v>
      </c>
      <c r="E538" s="123">
        <v>0</v>
      </c>
      <c r="F538" s="129">
        <v>8</v>
      </c>
      <c r="G538" s="58"/>
      <c r="H538" s="55"/>
      <c r="I538" s="55"/>
      <c r="J538" s="55"/>
      <c r="K538" s="55"/>
    </row>
    <row r="539" spans="1:15" x14ac:dyDescent="0.25">
      <c r="A539" s="64" t="s">
        <v>304</v>
      </c>
      <c r="B539" s="127">
        <f>SUM(B537:B538)</f>
        <v>247</v>
      </c>
      <c r="C539" s="127">
        <f>SUM(C537:C538)</f>
        <v>223</v>
      </c>
      <c r="D539" s="134">
        <f>SUM(D537:D538)</f>
        <v>223</v>
      </c>
      <c r="E539" s="134">
        <f>SUM(E537:E538)</f>
        <v>0</v>
      </c>
      <c r="F539" s="135">
        <f>SUM(F537:F538)</f>
        <v>24</v>
      </c>
      <c r="G539" s="68"/>
      <c r="H539" s="58"/>
      <c r="I539" s="58"/>
      <c r="J539" s="58"/>
      <c r="K539" s="58"/>
    </row>
    <row r="540" spans="1:15" x14ac:dyDescent="0.25">
      <c r="A540" s="78"/>
      <c r="B540" s="58"/>
      <c r="C540" s="58"/>
      <c r="D540" s="58"/>
      <c r="E540" s="89"/>
      <c r="F540" s="78"/>
      <c r="G540" s="68"/>
      <c r="H540" s="58"/>
      <c r="I540" s="58"/>
      <c r="J540" s="58"/>
      <c r="K540" s="58"/>
      <c r="L540" s="58"/>
      <c r="M540" s="57"/>
      <c r="N540" s="57"/>
      <c r="O540" s="57"/>
    </row>
    <row r="541" spans="1:15" ht="67.5" customHeight="1" x14ac:dyDescent="0.25">
      <c r="A541" s="146" t="s">
        <v>823</v>
      </c>
      <c r="B541" s="48" t="s">
        <v>1</v>
      </c>
      <c r="C541" s="48" t="s">
        <v>441</v>
      </c>
      <c r="D541" s="48" t="s">
        <v>442</v>
      </c>
      <c r="E541" s="148" t="s">
        <v>673</v>
      </c>
      <c r="F541" s="148" t="s">
        <v>674</v>
      </c>
      <c r="G541" s="148" t="s">
        <v>541</v>
      </c>
      <c r="H541" s="48" t="s">
        <v>2</v>
      </c>
      <c r="I541" s="58"/>
      <c r="J541" s="58"/>
      <c r="K541" s="58"/>
      <c r="L541" s="58"/>
      <c r="M541" s="46"/>
      <c r="N541" s="46"/>
      <c r="O541" s="46"/>
    </row>
    <row r="542" spans="1:15" x14ac:dyDescent="0.25">
      <c r="A542" s="62" t="s">
        <v>302</v>
      </c>
      <c r="B542" s="60"/>
      <c r="C542" s="271" t="s">
        <v>4</v>
      </c>
      <c r="D542" s="271" t="s">
        <v>4</v>
      </c>
      <c r="E542" s="271" t="s">
        <v>5</v>
      </c>
      <c r="F542" s="271" t="s">
        <v>6</v>
      </c>
      <c r="G542" s="271" t="s">
        <v>149</v>
      </c>
      <c r="H542" s="60"/>
      <c r="I542" s="58"/>
      <c r="J542" s="58"/>
      <c r="K542" s="58"/>
      <c r="L542" s="58"/>
      <c r="M542" s="57"/>
      <c r="N542" s="57"/>
      <c r="O542" s="46"/>
    </row>
    <row r="543" spans="1:15" x14ac:dyDescent="0.25">
      <c r="A543" s="47" t="s">
        <v>224</v>
      </c>
      <c r="B543" s="127">
        <f>C543+D543+G543+H543</f>
        <v>268</v>
      </c>
      <c r="C543" s="130">
        <f>E543</f>
        <v>95</v>
      </c>
      <c r="D543" s="129">
        <f>F543</f>
        <v>108</v>
      </c>
      <c r="E543" s="123">
        <v>95</v>
      </c>
      <c r="F543" s="123">
        <v>108</v>
      </c>
      <c r="G543" s="123">
        <v>1</v>
      </c>
      <c r="H543" s="129">
        <v>64</v>
      </c>
      <c r="I543" s="58"/>
      <c r="J543" s="55"/>
      <c r="K543" s="55"/>
      <c r="L543" s="55"/>
      <c r="M543" s="55"/>
      <c r="N543" s="57"/>
      <c r="O543" s="46"/>
    </row>
    <row r="544" spans="1:15" x14ac:dyDescent="0.25">
      <c r="A544" s="47" t="s">
        <v>225</v>
      </c>
      <c r="B544" s="127">
        <f>C544+D544+G544+H544</f>
        <v>226</v>
      </c>
      <c r="C544" s="130">
        <f>E544</f>
        <v>68</v>
      </c>
      <c r="D544" s="129">
        <f>F544</f>
        <v>97</v>
      </c>
      <c r="E544" s="123">
        <v>68</v>
      </c>
      <c r="F544" s="123">
        <v>97</v>
      </c>
      <c r="G544" s="123">
        <v>1</v>
      </c>
      <c r="H544" s="129">
        <v>60</v>
      </c>
      <c r="I544" s="58"/>
      <c r="J544" s="55"/>
      <c r="K544" s="55"/>
      <c r="L544" s="55"/>
      <c r="M544" s="55"/>
      <c r="N544" s="57"/>
      <c r="O544" s="46"/>
    </row>
    <row r="545" spans="1:19" x14ac:dyDescent="0.25">
      <c r="A545" s="64" t="s">
        <v>304</v>
      </c>
      <c r="B545" s="127">
        <f t="shared" ref="B545:G545" si="79">SUM(B543:B544)</f>
        <v>494</v>
      </c>
      <c r="C545" s="127">
        <f t="shared" si="79"/>
        <v>163</v>
      </c>
      <c r="D545" s="134">
        <f t="shared" si="79"/>
        <v>205</v>
      </c>
      <c r="E545" s="127">
        <f t="shared" si="79"/>
        <v>163</v>
      </c>
      <c r="F545" s="134">
        <f t="shared" si="79"/>
        <v>205</v>
      </c>
      <c r="G545" s="134">
        <f t="shared" si="79"/>
        <v>2</v>
      </c>
      <c r="H545" s="135">
        <f>SUM(H543:H544)</f>
        <v>124</v>
      </c>
      <c r="I545" s="58"/>
      <c r="J545" s="58"/>
      <c r="K545" s="58"/>
      <c r="L545" s="58"/>
      <c r="M545" s="57"/>
      <c r="N545" s="57"/>
      <c r="O545" s="46"/>
    </row>
    <row r="546" spans="1:19" x14ac:dyDescent="0.25">
      <c r="A546" s="78"/>
      <c r="B546" s="98"/>
      <c r="C546" s="98"/>
      <c r="D546" s="96"/>
      <c r="E546" s="98"/>
      <c r="F546" s="96"/>
      <c r="G546" s="96"/>
      <c r="H546" s="56"/>
      <c r="I546" s="58"/>
      <c r="J546" s="58"/>
      <c r="K546" s="58"/>
      <c r="L546" s="58"/>
      <c r="M546" s="57"/>
      <c r="N546" s="57"/>
      <c r="O546" s="46"/>
    </row>
    <row r="547" spans="1:19" ht="57" customHeight="1" x14ac:dyDescent="0.25">
      <c r="A547" s="146" t="s">
        <v>824</v>
      </c>
      <c r="B547" s="48" t="s">
        <v>1</v>
      </c>
      <c r="C547" s="48" t="s">
        <v>443</v>
      </c>
      <c r="D547" s="148" t="s">
        <v>675</v>
      </c>
      <c r="E547" s="48" t="s">
        <v>443</v>
      </c>
      <c r="F547" s="148" t="s">
        <v>541</v>
      </c>
      <c r="G547" s="48" t="s">
        <v>2</v>
      </c>
      <c r="H547" s="58"/>
      <c r="I547" s="58"/>
      <c r="J547" s="58"/>
      <c r="K547" s="58"/>
      <c r="L547" s="57"/>
      <c r="M547" s="57"/>
      <c r="N547" s="46"/>
    </row>
    <row r="548" spans="1:19" x14ac:dyDescent="0.25">
      <c r="A548" s="151" t="s">
        <v>3</v>
      </c>
      <c r="B548" s="60"/>
      <c r="C548" s="271" t="s">
        <v>4</v>
      </c>
      <c r="D548" s="271" t="s">
        <v>5</v>
      </c>
      <c r="E548" s="271" t="s">
        <v>8</v>
      </c>
      <c r="F548" s="271" t="s">
        <v>149</v>
      </c>
      <c r="G548" s="60"/>
      <c r="H548" s="58"/>
      <c r="I548" s="58"/>
      <c r="J548" s="58"/>
      <c r="K548" s="58"/>
      <c r="L548" s="57"/>
      <c r="M548" s="57"/>
      <c r="N548" s="46"/>
    </row>
    <row r="549" spans="1:19" x14ac:dyDescent="0.25">
      <c r="A549" s="47" t="s">
        <v>224</v>
      </c>
      <c r="B549" s="127">
        <f>C549+F549+G549</f>
        <v>134</v>
      </c>
      <c r="C549" s="130">
        <f>D549+E549</f>
        <v>117</v>
      </c>
      <c r="D549" s="123">
        <v>86</v>
      </c>
      <c r="E549" s="123">
        <v>31</v>
      </c>
      <c r="F549" s="123">
        <v>1</v>
      </c>
      <c r="G549" s="129">
        <v>16</v>
      </c>
      <c r="H549" s="58"/>
      <c r="I549" s="58"/>
      <c r="J549" s="58"/>
      <c r="K549" s="58"/>
      <c r="L549" s="57"/>
      <c r="M549" s="57"/>
      <c r="N549" s="46"/>
    </row>
    <row r="550" spans="1:19" x14ac:dyDescent="0.25">
      <c r="A550" s="47" t="s">
        <v>225</v>
      </c>
      <c r="B550" s="127">
        <f>C550+F550+G550</f>
        <v>113</v>
      </c>
      <c r="C550" s="130">
        <f>D550+E550</f>
        <v>107</v>
      </c>
      <c r="D550" s="123">
        <v>75</v>
      </c>
      <c r="E550" s="123">
        <v>32</v>
      </c>
      <c r="F550" s="123">
        <v>0</v>
      </c>
      <c r="G550" s="129">
        <v>6</v>
      </c>
      <c r="H550" s="58"/>
      <c r="I550" s="58"/>
      <c r="J550" s="58"/>
      <c r="K550" s="58"/>
      <c r="L550" s="57"/>
      <c r="M550" s="57"/>
      <c r="N550" s="46"/>
    </row>
    <row r="551" spans="1:19" x14ac:dyDescent="0.25">
      <c r="A551" s="64" t="s">
        <v>304</v>
      </c>
      <c r="B551" s="127">
        <f t="shared" ref="B551:G551" si="80">SUM(B549:B550)</f>
        <v>247</v>
      </c>
      <c r="C551" s="127">
        <f t="shared" si="80"/>
        <v>224</v>
      </c>
      <c r="D551" s="134">
        <f t="shared" si="80"/>
        <v>161</v>
      </c>
      <c r="E551" s="127">
        <f t="shared" si="80"/>
        <v>63</v>
      </c>
      <c r="F551" s="134">
        <f t="shared" si="80"/>
        <v>1</v>
      </c>
      <c r="G551" s="135">
        <f t="shared" si="80"/>
        <v>22</v>
      </c>
      <c r="H551" s="58"/>
      <c r="I551" s="58"/>
      <c r="J551" s="58"/>
      <c r="K551" s="58"/>
      <c r="L551" s="57"/>
      <c r="M551" s="57"/>
      <c r="N551" s="46"/>
    </row>
    <row r="552" spans="1:19" x14ac:dyDescent="0.25">
      <c r="A552" s="78"/>
      <c r="B552" s="98"/>
      <c r="C552" s="98"/>
      <c r="D552" s="96"/>
      <c r="E552" s="98"/>
      <c r="F552" s="96"/>
      <c r="G552" s="96"/>
      <c r="H552" s="56"/>
      <c r="I552" s="58"/>
      <c r="J552" s="58"/>
      <c r="K552" s="58"/>
      <c r="L552" s="58"/>
      <c r="M552" s="57"/>
      <c r="N552" s="57"/>
      <c r="O552" s="46"/>
    </row>
    <row r="553" spans="1:19" ht="57" customHeight="1" x14ac:dyDescent="0.25">
      <c r="A553" s="146" t="s">
        <v>825</v>
      </c>
      <c r="B553" s="48" t="s">
        <v>1</v>
      </c>
      <c r="C553" s="48" t="s">
        <v>444</v>
      </c>
      <c r="D553" s="48" t="s">
        <v>445</v>
      </c>
      <c r="E553" s="48" t="s">
        <v>444</v>
      </c>
      <c r="F553" s="148" t="s">
        <v>676</v>
      </c>
      <c r="G553" s="48" t="s">
        <v>445</v>
      </c>
      <c r="H553" s="48" t="s">
        <v>444</v>
      </c>
      <c r="I553" s="48" t="s">
        <v>445</v>
      </c>
      <c r="J553" s="148" t="s">
        <v>541</v>
      </c>
      <c r="K553" s="48" t="s">
        <v>2</v>
      </c>
      <c r="L553" s="68"/>
      <c r="M553" s="58"/>
      <c r="N553" s="58"/>
      <c r="O553" s="58"/>
      <c r="P553" s="58"/>
      <c r="Q553" s="58"/>
      <c r="R553" s="46"/>
      <c r="S553" s="46"/>
    </row>
    <row r="554" spans="1:19" x14ac:dyDescent="0.25">
      <c r="A554" s="62" t="s">
        <v>3</v>
      </c>
      <c r="B554" s="60"/>
      <c r="C554" s="271" t="s">
        <v>4</v>
      </c>
      <c r="D554" s="271" t="s">
        <v>4</v>
      </c>
      <c r="E554" s="271" t="s">
        <v>5</v>
      </c>
      <c r="F554" s="271" t="s">
        <v>6</v>
      </c>
      <c r="G554" s="271" t="s">
        <v>7</v>
      </c>
      <c r="H554" s="271" t="s">
        <v>345</v>
      </c>
      <c r="I554" s="271" t="s">
        <v>9</v>
      </c>
      <c r="J554" s="271" t="s">
        <v>149</v>
      </c>
      <c r="K554" s="60"/>
      <c r="L554" s="58"/>
      <c r="M554" s="58"/>
      <c r="N554" s="58"/>
      <c r="O554" s="58"/>
      <c r="P554" s="46"/>
      <c r="Q554" s="46"/>
      <c r="R554" s="46"/>
      <c r="S554" s="46"/>
    </row>
    <row r="555" spans="1:19" x14ac:dyDescent="0.25">
      <c r="A555" s="47" t="s">
        <v>131</v>
      </c>
      <c r="B555" s="127">
        <f t="shared" ref="B555:B562" si="81">C555+D555+J464+K555</f>
        <v>445</v>
      </c>
      <c r="C555" s="165">
        <f>E555+H555</f>
        <v>134</v>
      </c>
      <c r="D555" s="129">
        <f>F555+G555+I555</f>
        <v>295</v>
      </c>
      <c r="E555" s="123">
        <v>113</v>
      </c>
      <c r="F555" s="123">
        <v>220</v>
      </c>
      <c r="G555" s="123">
        <v>34</v>
      </c>
      <c r="H555" s="123">
        <v>21</v>
      </c>
      <c r="I555" s="123">
        <v>41</v>
      </c>
      <c r="J555" s="123">
        <v>0</v>
      </c>
      <c r="K555" s="129">
        <v>16</v>
      </c>
      <c r="L555" s="58"/>
      <c r="M555" s="55"/>
      <c r="N555" s="55"/>
      <c r="O555" s="58"/>
      <c r="P555" s="46"/>
      <c r="Q555" s="46"/>
      <c r="R555" s="46"/>
      <c r="S555" s="46"/>
    </row>
    <row r="556" spans="1:19" x14ac:dyDescent="0.25">
      <c r="A556" s="47" t="s">
        <v>132</v>
      </c>
      <c r="B556" s="127">
        <f t="shared" si="81"/>
        <v>275</v>
      </c>
      <c r="C556" s="165">
        <f t="shared" ref="C556:C562" si="82">E556+H556</f>
        <v>121</v>
      </c>
      <c r="D556" s="129">
        <f t="shared" ref="D556:D562" si="83">F556+G556+I556</f>
        <v>150</v>
      </c>
      <c r="E556" s="123">
        <v>114</v>
      </c>
      <c r="F556" s="123">
        <v>104</v>
      </c>
      <c r="G556" s="123">
        <v>17</v>
      </c>
      <c r="H556" s="123">
        <v>7</v>
      </c>
      <c r="I556" s="123">
        <v>29</v>
      </c>
      <c r="J556" s="123">
        <v>0</v>
      </c>
      <c r="K556" s="129">
        <v>4</v>
      </c>
      <c r="L556" s="58"/>
      <c r="M556" s="55"/>
      <c r="N556" s="55"/>
      <c r="O556" s="58"/>
      <c r="P556" s="46"/>
      <c r="Q556" s="46"/>
      <c r="R556" s="46"/>
      <c r="S556" s="46"/>
    </row>
    <row r="557" spans="1:19" x14ac:dyDescent="0.25">
      <c r="A557" s="47" t="s">
        <v>133</v>
      </c>
      <c r="B557" s="127">
        <f t="shared" si="81"/>
        <v>417</v>
      </c>
      <c r="C557" s="165">
        <f t="shared" si="82"/>
        <v>121</v>
      </c>
      <c r="D557" s="129">
        <f t="shared" si="83"/>
        <v>282</v>
      </c>
      <c r="E557" s="123">
        <v>107</v>
      </c>
      <c r="F557" s="123">
        <v>213</v>
      </c>
      <c r="G557" s="123">
        <v>27</v>
      </c>
      <c r="H557" s="123">
        <v>14</v>
      </c>
      <c r="I557" s="123">
        <v>42</v>
      </c>
      <c r="J557" s="123">
        <v>2</v>
      </c>
      <c r="K557" s="129">
        <v>14</v>
      </c>
      <c r="L557" s="58"/>
      <c r="M557" s="55"/>
      <c r="N557" s="55"/>
      <c r="O557" s="58"/>
      <c r="P557" s="46"/>
      <c r="Q557" s="46"/>
      <c r="R557" s="46"/>
      <c r="S557" s="46"/>
    </row>
    <row r="558" spans="1:19" x14ac:dyDescent="0.25">
      <c r="A558" s="47" t="s">
        <v>137</v>
      </c>
      <c r="B558" s="127">
        <f t="shared" si="81"/>
        <v>445</v>
      </c>
      <c r="C558" s="165">
        <f t="shared" si="82"/>
        <v>163</v>
      </c>
      <c r="D558" s="129">
        <f t="shared" si="83"/>
        <v>269</v>
      </c>
      <c r="E558" s="123">
        <v>149</v>
      </c>
      <c r="F558" s="123">
        <v>194</v>
      </c>
      <c r="G558" s="123">
        <v>30</v>
      </c>
      <c r="H558" s="123">
        <v>14</v>
      </c>
      <c r="I558" s="123">
        <v>45</v>
      </c>
      <c r="J558" s="123">
        <v>0</v>
      </c>
      <c r="K558" s="129">
        <v>13</v>
      </c>
      <c r="L558" s="58"/>
      <c r="M558" s="55"/>
      <c r="N558" s="55"/>
      <c r="O558" s="58"/>
      <c r="P558" s="46"/>
    </row>
    <row r="559" spans="1:19" x14ac:dyDescent="0.25">
      <c r="A559" s="47" t="s">
        <v>138</v>
      </c>
      <c r="B559" s="127">
        <f t="shared" si="81"/>
        <v>343</v>
      </c>
      <c r="C559" s="165">
        <f t="shared" si="82"/>
        <v>142</v>
      </c>
      <c r="D559" s="129">
        <f t="shared" si="83"/>
        <v>193</v>
      </c>
      <c r="E559" s="123">
        <v>133</v>
      </c>
      <c r="F559" s="123">
        <v>139</v>
      </c>
      <c r="G559" s="123">
        <v>20</v>
      </c>
      <c r="H559" s="123">
        <v>9</v>
      </c>
      <c r="I559" s="123">
        <v>34</v>
      </c>
      <c r="J559" s="123">
        <v>1</v>
      </c>
      <c r="K559" s="129">
        <v>8</v>
      </c>
      <c r="L559" s="58"/>
      <c r="M559" s="55"/>
      <c r="N559" s="55"/>
      <c r="O559" s="58"/>
      <c r="P559" s="46"/>
    </row>
    <row r="560" spans="1:19" x14ac:dyDescent="0.25">
      <c r="A560" s="47" t="s">
        <v>143</v>
      </c>
      <c r="B560" s="127">
        <f t="shared" si="81"/>
        <v>93</v>
      </c>
      <c r="C560" s="165">
        <f t="shared" si="82"/>
        <v>34</v>
      </c>
      <c r="D560" s="129">
        <f t="shared" si="83"/>
        <v>57</v>
      </c>
      <c r="E560" s="123">
        <v>30</v>
      </c>
      <c r="F560" s="123">
        <v>42</v>
      </c>
      <c r="G560" s="123">
        <v>5</v>
      </c>
      <c r="H560" s="123">
        <v>4</v>
      </c>
      <c r="I560" s="123">
        <v>10</v>
      </c>
      <c r="J560" s="123">
        <v>0</v>
      </c>
      <c r="K560" s="129">
        <v>2</v>
      </c>
      <c r="L560" s="58"/>
      <c r="M560" s="55"/>
      <c r="N560" s="55"/>
      <c r="O560" s="58"/>
      <c r="P560" s="46"/>
    </row>
    <row r="561" spans="1:20" x14ac:dyDescent="0.25">
      <c r="A561" s="47" t="s">
        <v>134</v>
      </c>
      <c r="B561" s="127">
        <f t="shared" si="81"/>
        <v>281</v>
      </c>
      <c r="C561" s="165">
        <f t="shared" si="82"/>
        <v>106</v>
      </c>
      <c r="D561" s="129">
        <f t="shared" si="83"/>
        <v>171</v>
      </c>
      <c r="E561" s="123">
        <v>94</v>
      </c>
      <c r="F561" s="123">
        <v>114</v>
      </c>
      <c r="G561" s="123">
        <v>32</v>
      </c>
      <c r="H561" s="123">
        <v>12</v>
      </c>
      <c r="I561" s="123">
        <v>25</v>
      </c>
      <c r="J561" s="123">
        <v>1</v>
      </c>
      <c r="K561" s="129">
        <v>4</v>
      </c>
      <c r="L561" s="58"/>
      <c r="M561" s="55"/>
      <c r="N561" s="55"/>
      <c r="O561" s="58"/>
      <c r="P561" s="46"/>
    </row>
    <row r="562" spans="1:20" x14ac:dyDescent="0.25">
      <c r="A562" s="47" t="s">
        <v>135</v>
      </c>
      <c r="B562" s="127">
        <f t="shared" si="81"/>
        <v>251</v>
      </c>
      <c r="C562" s="165">
        <f t="shared" si="82"/>
        <v>96</v>
      </c>
      <c r="D562" s="129">
        <f t="shared" si="83"/>
        <v>151</v>
      </c>
      <c r="E562" s="123">
        <v>83</v>
      </c>
      <c r="F562" s="123">
        <v>105</v>
      </c>
      <c r="G562" s="123">
        <v>29</v>
      </c>
      <c r="H562" s="123">
        <v>13</v>
      </c>
      <c r="I562" s="123">
        <v>17</v>
      </c>
      <c r="J562" s="123">
        <v>0</v>
      </c>
      <c r="K562" s="129">
        <v>4</v>
      </c>
      <c r="L562" s="58"/>
      <c r="M562" s="55"/>
      <c r="N562" s="55"/>
      <c r="O562" s="58"/>
      <c r="P562" s="46"/>
    </row>
    <row r="563" spans="1:20" x14ac:dyDescent="0.25">
      <c r="A563" s="64" t="s">
        <v>304</v>
      </c>
      <c r="B563" s="127">
        <f t="shared" ref="B563:J563" si="84">SUM(B555:B562)</f>
        <v>2550</v>
      </c>
      <c r="C563" s="160">
        <f t="shared" si="84"/>
        <v>917</v>
      </c>
      <c r="D563" s="134">
        <f t="shared" si="84"/>
        <v>1568</v>
      </c>
      <c r="E563" s="134">
        <f t="shared" si="84"/>
        <v>823</v>
      </c>
      <c r="F563" s="134">
        <f t="shared" si="84"/>
        <v>1131</v>
      </c>
      <c r="G563" s="134">
        <f t="shared" si="84"/>
        <v>194</v>
      </c>
      <c r="H563" s="134">
        <f t="shared" si="84"/>
        <v>94</v>
      </c>
      <c r="I563" s="134">
        <f t="shared" si="84"/>
        <v>243</v>
      </c>
      <c r="J563" s="135">
        <f t="shared" si="84"/>
        <v>4</v>
      </c>
      <c r="K563" s="135">
        <f>SUM(K555:K562)</f>
        <v>65</v>
      </c>
      <c r="L563" s="58"/>
      <c r="M563" s="58"/>
      <c r="N563" s="58"/>
      <c r="O563" s="58"/>
      <c r="P563" s="46"/>
    </row>
    <row r="564" spans="1:20" x14ac:dyDescent="0.25">
      <c r="A564" s="78"/>
      <c r="B564" s="58"/>
      <c r="C564" s="58"/>
      <c r="D564" s="58"/>
      <c r="E564" s="84"/>
      <c r="F564" s="68"/>
      <c r="G564" s="58"/>
      <c r="H564" s="58"/>
      <c r="I564" s="58"/>
      <c r="J564" s="58"/>
      <c r="K564" s="58"/>
      <c r="L564" s="58"/>
    </row>
    <row r="565" spans="1:20" ht="57" customHeight="1" x14ac:dyDescent="0.25">
      <c r="A565" s="146" t="s">
        <v>826</v>
      </c>
      <c r="B565" s="48" t="s">
        <v>1</v>
      </c>
      <c r="C565" s="48" t="s">
        <v>446</v>
      </c>
      <c r="D565" s="48" t="s">
        <v>447</v>
      </c>
      <c r="E565" s="48" t="s">
        <v>344</v>
      </c>
      <c r="F565" s="48" t="s">
        <v>448</v>
      </c>
      <c r="G565" s="48" t="s">
        <v>446</v>
      </c>
      <c r="H565" s="148" t="s">
        <v>677</v>
      </c>
      <c r="I565" s="148" t="s">
        <v>678</v>
      </c>
      <c r="J565" s="48" t="s">
        <v>344</v>
      </c>
      <c r="K565" s="48" t="s">
        <v>447</v>
      </c>
      <c r="L565" s="48" t="s">
        <v>446</v>
      </c>
      <c r="M565" s="48" t="s">
        <v>448</v>
      </c>
      <c r="N565" s="48" t="s">
        <v>344</v>
      </c>
      <c r="O565" s="148" t="s">
        <v>541</v>
      </c>
      <c r="P565" s="48" t="s">
        <v>2</v>
      </c>
      <c r="Q565" s="58"/>
      <c r="R565" s="58"/>
      <c r="S565" s="46"/>
      <c r="T565" s="46"/>
    </row>
    <row r="566" spans="1:20" x14ac:dyDescent="0.25">
      <c r="A566" s="62" t="s">
        <v>302</v>
      </c>
      <c r="B566" s="60"/>
      <c r="C566" s="271" t="s">
        <v>4</v>
      </c>
      <c r="D566" s="271" t="s">
        <v>4</v>
      </c>
      <c r="E566" s="271" t="s">
        <v>4</v>
      </c>
      <c r="F566" s="271" t="s">
        <v>4</v>
      </c>
      <c r="G566" s="271" t="s">
        <v>5</v>
      </c>
      <c r="H566" s="271" t="s">
        <v>6</v>
      </c>
      <c r="I566" s="271" t="s">
        <v>6</v>
      </c>
      <c r="J566" s="271" t="s">
        <v>7</v>
      </c>
      <c r="K566" s="271" t="s">
        <v>9</v>
      </c>
      <c r="L566" s="271" t="s">
        <v>251</v>
      </c>
      <c r="M566" s="271" t="s">
        <v>251</v>
      </c>
      <c r="N566" s="271" t="s">
        <v>113</v>
      </c>
      <c r="O566" s="271" t="s">
        <v>149</v>
      </c>
      <c r="P566" s="60"/>
      <c r="Q566" s="58"/>
      <c r="R566" s="55"/>
      <c r="S566" s="46"/>
      <c r="T566" s="46"/>
    </row>
    <row r="567" spans="1:20" x14ac:dyDescent="0.25">
      <c r="A567" s="47" t="s">
        <v>131</v>
      </c>
      <c r="B567" s="127">
        <f>C567+D567+E567+F567+O567+P567</f>
        <v>890</v>
      </c>
      <c r="C567" s="130">
        <f>G567+L567</f>
        <v>181</v>
      </c>
      <c r="D567" s="129">
        <f>H567+K567</f>
        <v>282</v>
      </c>
      <c r="E567" s="130">
        <f>I567+J567+N567</f>
        <v>245</v>
      </c>
      <c r="F567" s="130">
        <f>M567</f>
        <v>54</v>
      </c>
      <c r="G567" s="123">
        <v>165</v>
      </c>
      <c r="H567" s="123">
        <v>234</v>
      </c>
      <c r="I567" s="123">
        <v>205</v>
      </c>
      <c r="J567" s="123">
        <v>34</v>
      </c>
      <c r="K567" s="123">
        <v>48</v>
      </c>
      <c r="L567" s="123">
        <v>16</v>
      </c>
      <c r="M567" s="123">
        <v>54</v>
      </c>
      <c r="N567" s="123">
        <v>6</v>
      </c>
      <c r="O567" s="140">
        <v>2</v>
      </c>
      <c r="P567" s="129">
        <v>126</v>
      </c>
      <c r="Q567" s="58"/>
      <c r="R567" s="285"/>
      <c r="S567" s="284"/>
      <c r="T567" s="283"/>
    </row>
    <row r="568" spans="1:20" x14ac:dyDescent="0.25">
      <c r="A568" s="47" t="s">
        <v>132</v>
      </c>
      <c r="B568" s="127">
        <f t="shared" ref="B568:B574" si="85">C568+D568+E568+F568+O568+P568</f>
        <v>550</v>
      </c>
      <c r="C568" s="130">
        <f t="shared" ref="C568:C574" si="86">G568+L568</f>
        <v>134</v>
      </c>
      <c r="D568" s="129">
        <f t="shared" ref="D568:D574" si="87">H568+K568</f>
        <v>148</v>
      </c>
      <c r="E568" s="130">
        <f t="shared" ref="E568:E574" si="88">I568+J568+N568</f>
        <v>141</v>
      </c>
      <c r="F568" s="130">
        <f t="shared" ref="F568:F574" si="89">M568</f>
        <v>43</v>
      </c>
      <c r="G568" s="123">
        <v>126</v>
      </c>
      <c r="H568" s="123">
        <v>126</v>
      </c>
      <c r="I568" s="123">
        <v>112</v>
      </c>
      <c r="J568" s="123">
        <v>22</v>
      </c>
      <c r="K568" s="123">
        <v>22</v>
      </c>
      <c r="L568" s="123">
        <v>8</v>
      </c>
      <c r="M568" s="123">
        <v>43</v>
      </c>
      <c r="N568" s="123">
        <v>7</v>
      </c>
      <c r="O568" s="140">
        <v>0</v>
      </c>
      <c r="P568" s="129">
        <v>84</v>
      </c>
      <c r="Q568" s="58"/>
      <c r="R568" s="285"/>
      <c r="S568" s="284"/>
      <c r="T568" s="283"/>
    </row>
    <row r="569" spans="1:20" x14ac:dyDescent="0.25">
      <c r="A569" s="47" t="s">
        <v>133</v>
      </c>
      <c r="B569" s="127">
        <f t="shared" si="85"/>
        <v>835</v>
      </c>
      <c r="C569" s="130">
        <f t="shared" si="86"/>
        <v>168</v>
      </c>
      <c r="D569" s="129">
        <f t="shared" si="87"/>
        <v>259</v>
      </c>
      <c r="E569" s="130">
        <f t="shared" si="88"/>
        <v>242</v>
      </c>
      <c r="F569" s="130">
        <f t="shared" si="89"/>
        <v>43</v>
      </c>
      <c r="G569" s="123">
        <v>155</v>
      </c>
      <c r="H569" s="123">
        <v>222</v>
      </c>
      <c r="I569" s="123">
        <v>193</v>
      </c>
      <c r="J569" s="123">
        <v>43</v>
      </c>
      <c r="K569" s="123">
        <v>37</v>
      </c>
      <c r="L569" s="123">
        <v>13</v>
      </c>
      <c r="M569" s="123">
        <v>43</v>
      </c>
      <c r="N569" s="123">
        <v>6</v>
      </c>
      <c r="O569" s="140">
        <v>1</v>
      </c>
      <c r="P569" s="129">
        <v>122</v>
      </c>
      <c r="Q569" s="58"/>
      <c r="R569" s="285"/>
      <c r="S569" s="284"/>
      <c r="T569" s="283"/>
    </row>
    <row r="570" spans="1:20" x14ac:dyDescent="0.25">
      <c r="A570" s="47" t="s">
        <v>137</v>
      </c>
      <c r="B570" s="127">
        <f t="shared" si="85"/>
        <v>890</v>
      </c>
      <c r="C570" s="130">
        <f t="shared" si="86"/>
        <v>222</v>
      </c>
      <c r="D570" s="129">
        <f t="shared" si="87"/>
        <v>242</v>
      </c>
      <c r="E570" s="130">
        <f t="shared" si="88"/>
        <v>226</v>
      </c>
      <c r="F570" s="130">
        <f t="shared" si="89"/>
        <v>76</v>
      </c>
      <c r="G570" s="123">
        <v>210</v>
      </c>
      <c r="H570" s="123">
        <v>208</v>
      </c>
      <c r="I570" s="123">
        <v>185</v>
      </c>
      <c r="J570" s="123">
        <v>36</v>
      </c>
      <c r="K570" s="123">
        <v>34</v>
      </c>
      <c r="L570" s="123">
        <v>12</v>
      </c>
      <c r="M570" s="123">
        <v>76</v>
      </c>
      <c r="N570" s="123">
        <v>5</v>
      </c>
      <c r="O570" s="140">
        <v>2</v>
      </c>
      <c r="P570" s="129">
        <v>122</v>
      </c>
      <c r="Q570" s="58"/>
      <c r="R570" s="285"/>
      <c r="S570" s="284"/>
      <c r="T570" s="283"/>
    </row>
    <row r="571" spans="1:20" x14ac:dyDescent="0.25">
      <c r="A571" s="47" t="s">
        <v>138</v>
      </c>
      <c r="B571" s="127">
        <f t="shared" si="85"/>
        <v>688</v>
      </c>
      <c r="C571" s="130">
        <f t="shared" si="86"/>
        <v>162</v>
      </c>
      <c r="D571" s="129">
        <f t="shared" si="87"/>
        <v>185</v>
      </c>
      <c r="E571" s="130">
        <f t="shared" si="88"/>
        <v>177</v>
      </c>
      <c r="F571" s="130">
        <f t="shared" si="89"/>
        <v>65</v>
      </c>
      <c r="G571" s="123">
        <v>148</v>
      </c>
      <c r="H571" s="123">
        <v>161</v>
      </c>
      <c r="I571" s="123">
        <v>151</v>
      </c>
      <c r="J571" s="123">
        <v>21</v>
      </c>
      <c r="K571" s="123">
        <v>24</v>
      </c>
      <c r="L571" s="123">
        <v>14</v>
      </c>
      <c r="M571" s="123">
        <v>65</v>
      </c>
      <c r="N571" s="123">
        <v>5</v>
      </c>
      <c r="O571" s="140">
        <v>2</v>
      </c>
      <c r="P571" s="129">
        <v>97</v>
      </c>
      <c r="Q571" s="58"/>
      <c r="R571" s="285"/>
      <c r="S571" s="284"/>
      <c r="T571" s="283"/>
    </row>
    <row r="572" spans="1:20" x14ac:dyDescent="0.25">
      <c r="A572" s="47" t="s">
        <v>143</v>
      </c>
      <c r="B572" s="127">
        <f t="shared" si="85"/>
        <v>186</v>
      </c>
      <c r="C572" s="130">
        <f t="shared" si="86"/>
        <v>45</v>
      </c>
      <c r="D572" s="129">
        <f t="shared" si="87"/>
        <v>51</v>
      </c>
      <c r="E572" s="130">
        <f t="shared" si="88"/>
        <v>56</v>
      </c>
      <c r="F572" s="130">
        <f t="shared" si="89"/>
        <v>19</v>
      </c>
      <c r="G572" s="123">
        <v>40</v>
      </c>
      <c r="H572" s="123">
        <v>44</v>
      </c>
      <c r="I572" s="123">
        <v>44</v>
      </c>
      <c r="J572" s="123">
        <v>8</v>
      </c>
      <c r="K572" s="123">
        <v>7</v>
      </c>
      <c r="L572" s="123">
        <v>5</v>
      </c>
      <c r="M572" s="123">
        <v>19</v>
      </c>
      <c r="N572" s="123">
        <v>4</v>
      </c>
      <c r="O572" s="140">
        <v>0</v>
      </c>
      <c r="P572" s="129">
        <v>15</v>
      </c>
      <c r="Q572" s="58"/>
      <c r="R572" s="285"/>
      <c r="S572" s="284"/>
      <c r="T572" s="283"/>
    </row>
    <row r="573" spans="1:20" x14ac:dyDescent="0.25">
      <c r="A573" s="47" t="s">
        <v>134</v>
      </c>
      <c r="B573" s="127">
        <f t="shared" si="85"/>
        <v>564</v>
      </c>
      <c r="C573" s="130">
        <f t="shared" si="86"/>
        <v>136</v>
      </c>
      <c r="D573" s="129">
        <f t="shared" si="87"/>
        <v>149</v>
      </c>
      <c r="E573" s="130">
        <f t="shared" si="88"/>
        <v>157</v>
      </c>
      <c r="F573" s="130">
        <f t="shared" si="89"/>
        <v>67</v>
      </c>
      <c r="G573" s="123">
        <v>114</v>
      </c>
      <c r="H573" s="123">
        <v>127</v>
      </c>
      <c r="I573" s="123">
        <v>113</v>
      </c>
      <c r="J573" s="123">
        <v>36</v>
      </c>
      <c r="K573" s="123">
        <v>22</v>
      </c>
      <c r="L573" s="123">
        <v>22</v>
      </c>
      <c r="M573" s="123">
        <v>67</v>
      </c>
      <c r="N573" s="123">
        <v>8</v>
      </c>
      <c r="O573" s="140">
        <v>5</v>
      </c>
      <c r="P573" s="129">
        <v>50</v>
      </c>
      <c r="Q573" s="213"/>
      <c r="R573" s="285"/>
      <c r="S573" s="284"/>
      <c r="T573" s="283"/>
    </row>
    <row r="574" spans="1:20" x14ac:dyDescent="0.25">
      <c r="A574" s="47" t="s">
        <v>135</v>
      </c>
      <c r="B574" s="127">
        <f t="shared" si="85"/>
        <v>497</v>
      </c>
      <c r="C574" s="130">
        <f t="shared" si="86"/>
        <v>105</v>
      </c>
      <c r="D574" s="129">
        <f t="shared" si="87"/>
        <v>158</v>
      </c>
      <c r="E574" s="130">
        <f t="shared" si="88"/>
        <v>139</v>
      </c>
      <c r="F574" s="130">
        <f t="shared" si="89"/>
        <v>44</v>
      </c>
      <c r="G574" s="123">
        <v>94</v>
      </c>
      <c r="H574" s="123">
        <v>133</v>
      </c>
      <c r="I574" s="123">
        <v>106</v>
      </c>
      <c r="J574" s="123">
        <v>30</v>
      </c>
      <c r="K574" s="123">
        <v>25</v>
      </c>
      <c r="L574" s="123">
        <v>11</v>
      </c>
      <c r="M574" s="123">
        <v>44</v>
      </c>
      <c r="N574" s="123">
        <v>3</v>
      </c>
      <c r="O574" s="140">
        <v>0</v>
      </c>
      <c r="P574" s="129">
        <v>51</v>
      </c>
      <c r="Q574" s="58"/>
      <c r="R574" s="285"/>
      <c r="S574" s="284"/>
      <c r="T574" s="283"/>
    </row>
    <row r="575" spans="1:20" x14ac:dyDescent="0.25">
      <c r="A575" s="64" t="s">
        <v>304</v>
      </c>
      <c r="B575" s="127">
        <f t="shared" ref="B575:O575" si="90">SUM(B567:B574)</f>
        <v>5100</v>
      </c>
      <c r="C575" s="134">
        <f t="shared" si="90"/>
        <v>1153</v>
      </c>
      <c r="D575" s="134">
        <f t="shared" si="90"/>
        <v>1474</v>
      </c>
      <c r="E575" s="134">
        <f t="shared" si="90"/>
        <v>1383</v>
      </c>
      <c r="F575" s="134">
        <f t="shared" si="90"/>
        <v>411</v>
      </c>
      <c r="G575" s="134">
        <f t="shared" si="90"/>
        <v>1052</v>
      </c>
      <c r="H575" s="134">
        <f t="shared" si="90"/>
        <v>1255</v>
      </c>
      <c r="I575" s="134">
        <f t="shared" si="90"/>
        <v>1109</v>
      </c>
      <c r="J575" s="134">
        <f t="shared" si="90"/>
        <v>230</v>
      </c>
      <c r="K575" s="134">
        <f t="shared" si="90"/>
        <v>219</v>
      </c>
      <c r="L575" s="134">
        <f t="shared" si="90"/>
        <v>101</v>
      </c>
      <c r="M575" s="134">
        <f t="shared" si="90"/>
        <v>411</v>
      </c>
      <c r="N575" s="134">
        <f t="shared" si="90"/>
        <v>44</v>
      </c>
      <c r="O575" s="134">
        <f t="shared" si="90"/>
        <v>12</v>
      </c>
      <c r="P575" s="135">
        <f>SUM(P567:P574)</f>
        <v>667</v>
      </c>
      <c r="Q575" s="58"/>
      <c r="R575" s="58"/>
      <c r="S575" s="46"/>
      <c r="T575" s="46"/>
    </row>
    <row r="576" spans="1:20" s="99" customFormat="1" x14ac:dyDescent="0.25">
      <c r="A576" s="78"/>
      <c r="B576" s="171"/>
      <c r="C576" s="172"/>
      <c r="D576" s="172"/>
      <c r="E576" s="172"/>
      <c r="F576" s="172"/>
      <c r="G576" s="172"/>
      <c r="H576" s="172"/>
      <c r="I576" s="172"/>
      <c r="J576" s="172"/>
      <c r="K576" s="172"/>
      <c r="L576" s="172"/>
      <c r="M576" s="172"/>
      <c r="N576" s="172"/>
      <c r="O576" s="172"/>
      <c r="P576" s="173"/>
      <c r="Q576" s="58"/>
      <c r="R576" s="58"/>
      <c r="S576" s="54"/>
      <c r="T576" s="54"/>
    </row>
    <row r="577" spans="1:20" ht="63.75" customHeight="1" x14ac:dyDescent="0.25">
      <c r="A577" s="146" t="s">
        <v>827</v>
      </c>
      <c r="B577" s="48" t="s">
        <v>1</v>
      </c>
      <c r="C577" s="48" t="s">
        <v>449</v>
      </c>
      <c r="D577" s="48" t="s">
        <v>450</v>
      </c>
      <c r="E577" s="48" t="s">
        <v>449</v>
      </c>
      <c r="F577" s="148" t="s">
        <v>679</v>
      </c>
      <c r="G577" s="148" t="s">
        <v>680</v>
      </c>
      <c r="H577" s="48" t="s">
        <v>450</v>
      </c>
      <c r="I577" s="148" t="s">
        <v>541</v>
      </c>
      <c r="J577" s="48" t="s">
        <v>2</v>
      </c>
      <c r="K577" s="58"/>
      <c r="L577" s="58"/>
      <c r="M577" s="58"/>
      <c r="N577" s="58"/>
      <c r="O577" s="58"/>
      <c r="P577" s="46"/>
      <c r="Q577" s="46"/>
    </row>
    <row r="578" spans="1:20" x14ac:dyDescent="0.25">
      <c r="A578" s="151" t="s">
        <v>302</v>
      </c>
      <c r="B578" s="60"/>
      <c r="C578" s="271" t="s">
        <v>4</v>
      </c>
      <c r="D578" s="271" t="s">
        <v>4</v>
      </c>
      <c r="E578" s="271" t="s">
        <v>5</v>
      </c>
      <c r="F578" s="271" t="s">
        <v>6</v>
      </c>
      <c r="G578" s="271" t="s">
        <v>6</v>
      </c>
      <c r="H578" s="271" t="s">
        <v>7</v>
      </c>
      <c r="I578" s="271" t="s">
        <v>149</v>
      </c>
      <c r="J578" s="60"/>
      <c r="K578" s="58"/>
      <c r="L578" s="58"/>
      <c r="M578" s="58"/>
      <c r="N578" s="58"/>
      <c r="O578" s="58"/>
      <c r="P578" s="57"/>
      <c r="Q578" s="46"/>
    </row>
    <row r="579" spans="1:20" x14ac:dyDescent="0.25">
      <c r="A579" s="47" t="s">
        <v>157</v>
      </c>
      <c r="B579" s="127">
        <f>C579+D579+I579+J579</f>
        <v>430</v>
      </c>
      <c r="C579" s="130">
        <f>E579+F579</f>
        <v>178</v>
      </c>
      <c r="D579" s="129">
        <f>G579+H579</f>
        <v>174</v>
      </c>
      <c r="E579" s="123">
        <v>72</v>
      </c>
      <c r="F579" s="123">
        <v>106</v>
      </c>
      <c r="G579" s="123">
        <v>143</v>
      </c>
      <c r="H579" s="123">
        <v>31</v>
      </c>
      <c r="I579" s="123">
        <v>1</v>
      </c>
      <c r="J579" s="129">
        <v>77</v>
      </c>
      <c r="K579" s="58"/>
      <c r="L579" s="55"/>
      <c r="M579" s="55"/>
      <c r="N579" s="55"/>
      <c r="O579" s="58"/>
      <c r="P579" s="57"/>
      <c r="Q579" s="46"/>
    </row>
    <row r="580" spans="1:20" x14ac:dyDescent="0.25">
      <c r="A580" s="47" t="s">
        <v>158</v>
      </c>
      <c r="B580" s="127">
        <f>C580+D580+I580+J580</f>
        <v>402</v>
      </c>
      <c r="C580" s="130">
        <f>E580+F580</f>
        <v>159</v>
      </c>
      <c r="D580" s="129">
        <f t="shared" ref="D580:D581" si="91">G580+H580</f>
        <v>167</v>
      </c>
      <c r="E580" s="123">
        <v>55</v>
      </c>
      <c r="F580" s="123">
        <v>104</v>
      </c>
      <c r="G580" s="123">
        <v>127</v>
      </c>
      <c r="H580" s="123">
        <v>40</v>
      </c>
      <c r="I580" s="123">
        <v>1</v>
      </c>
      <c r="J580" s="129">
        <v>75</v>
      </c>
      <c r="K580" s="58"/>
      <c r="L580" s="55"/>
      <c r="M580" s="55"/>
      <c r="N580" s="55"/>
      <c r="O580" s="58"/>
      <c r="P580" s="57"/>
      <c r="Q580" s="46"/>
    </row>
    <row r="581" spans="1:20" x14ac:dyDescent="0.25">
      <c r="A581" s="47" t="s">
        <v>159</v>
      </c>
      <c r="B581" s="127">
        <f>C581+D581+I581+J581</f>
        <v>438</v>
      </c>
      <c r="C581" s="130">
        <f>E581+F581</f>
        <v>184</v>
      </c>
      <c r="D581" s="129">
        <f t="shared" si="91"/>
        <v>156</v>
      </c>
      <c r="E581" s="123">
        <v>104</v>
      </c>
      <c r="F581" s="123">
        <v>80</v>
      </c>
      <c r="G581" s="123">
        <v>133</v>
      </c>
      <c r="H581" s="123">
        <v>23</v>
      </c>
      <c r="I581" s="123">
        <v>2</v>
      </c>
      <c r="J581" s="129">
        <v>96</v>
      </c>
      <c r="K581" s="58"/>
      <c r="L581" s="55"/>
      <c r="M581" s="55"/>
      <c r="N581" s="55"/>
      <c r="O581" s="58"/>
      <c r="P581" s="57"/>
      <c r="Q581" s="46"/>
    </row>
    <row r="582" spans="1:20" x14ac:dyDescent="0.25">
      <c r="A582" s="64" t="s">
        <v>304</v>
      </c>
      <c r="B582" s="127">
        <f t="shared" ref="B582:I582" si="92">SUM(B579:B581)</f>
        <v>1270</v>
      </c>
      <c r="C582" s="134">
        <f t="shared" si="92"/>
        <v>521</v>
      </c>
      <c r="D582" s="134">
        <f t="shared" si="92"/>
        <v>497</v>
      </c>
      <c r="E582" s="134">
        <f t="shared" si="92"/>
        <v>231</v>
      </c>
      <c r="F582" s="142">
        <f t="shared" si="92"/>
        <v>290</v>
      </c>
      <c r="G582" s="142">
        <f t="shared" si="92"/>
        <v>403</v>
      </c>
      <c r="H582" s="142">
        <f t="shared" si="92"/>
        <v>94</v>
      </c>
      <c r="I582" s="134">
        <f t="shared" si="92"/>
        <v>4</v>
      </c>
      <c r="J582" s="135">
        <f>SUM(J579:J581)</f>
        <v>248</v>
      </c>
      <c r="K582" s="58"/>
      <c r="L582" s="58"/>
      <c r="M582" s="58"/>
      <c r="N582" s="58"/>
      <c r="O582" s="58"/>
      <c r="P582" s="57"/>
      <c r="Q582" s="46"/>
    </row>
    <row r="583" spans="1:20" x14ac:dyDescent="0.25">
      <c r="A583" s="91"/>
      <c r="B583" s="77"/>
      <c r="C583" s="78"/>
      <c r="D583" s="78"/>
      <c r="E583" s="73"/>
      <c r="F583" s="73"/>
      <c r="G583" s="73"/>
      <c r="H583" s="58"/>
      <c r="I583" s="58"/>
      <c r="J583" s="58"/>
      <c r="K583" s="58"/>
      <c r="L583" s="58"/>
      <c r="M583" s="46"/>
      <c r="N583" s="46"/>
      <c r="O583" s="46"/>
    </row>
    <row r="584" spans="1:20" ht="57" customHeight="1" x14ac:dyDescent="0.25">
      <c r="A584" s="146" t="s">
        <v>828</v>
      </c>
      <c r="B584" s="48" t="s">
        <v>1</v>
      </c>
      <c r="C584" s="48" t="s">
        <v>451</v>
      </c>
      <c r="D584" s="48" t="s">
        <v>452</v>
      </c>
      <c r="E584" s="48" t="s">
        <v>453</v>
      </c>
      <c r="F584" s="48" t="s">
        <v>454</v>
      </c>
      <c r="G584" s="48" t="s">
        <v>451</v>
      </c>
      <c r="H584" s="48" t="s">
        <v>452</v>
      </c>
      <c r="I584" s="148" t="s">
        <v>681</v>
      </c>
      <c r="J584" s="148" t="s">
        <v>682</v>
      </c>
      <c r="K584" s="48" t="s">
        <v>453</v>
      </c>
      <c r="L584" s="48" t="s">
        <v>454</v>
      </c>
      <c r="M584" s="48" t="s">
        <v>451</v>
      </c>
      <c r="N584" s="148" t="s">
        <v>541</v>
      </c>
      <c r="O584" s="48" t="s">
        <v>2</v>
      </c>
      <c r="P584" s="58"/>
      <c r="Q584" s="57"/>
      <c r="R584" s="57"/>
      <c r="S584" s="57"/>
      <c r="T584" s="57"/>
    </row>
    <row r="585" spans="1:20" x14ac:dyDescent="0.25">
      <c r="A585" s="62" t="s">
        <v>302</v>
      </c>
      <c r="B585" s="60"/>
      <c r="C585" s="271" t="s">
        <v>4</v>
      </c>
      <c r="D585" s="271" t="s">
        <v>4</v>
      </c>
      <c r="E585" s="271" t="s">
        <v>4</v>
      </c>
      <c r="F585" s="271" t="s">
        <v>4</v>
      </c>
      <c r="G585" s="271" t="s">
        <v>5</v>
      </c>
      <c r="H585" s="271" t="s">
        <v>5</v>
      </c>
      <c r="I585" s="271" t="s">
        <v>6</v>
      </c>
      <c r="J585" s="271" t="s">
        <v>6</v>
      </c>
      <c r="K585" s="271" t="s">
        <v>7</v>
      </c>
      <c r="L585" s="271" t="s">
        <v>7</v>
      </c>
      <c r="M585" s="271" t="s">
        <v>251</v>
      </c>
      <c r="N585" s="271" t="s">
        <v>149</v>
      </c>
      <c r="O585" s="60"/>
      <c r="P585" s="58"/>
      <c r="Q585" s="57"/>
      <c r="R585" s="57"/>
      <c r="S585" s="57"/>
      <c r="T585" s="57"/>
    </row>
    <row r="586" spans="1:20" x14ac:dyDescent="0.25">
      <c r="A586" s="47" t="s">
        <v>157</v>
      </c>
      <c r="B586" s="127">
        <f>C586+D586+E586+F586+N586+O586</f>
        <v>430</v>
      </c>
      <c r="C586" s="130">
        <f>G586+M586</f>
        <v>66</v>
      </c>
      <c r="D586" s="129">
        <f>+H586</f>
        <v>81</v>
      </c>
      <c r="E586" s="130">
        <f t="shared" ref="E586:F588" si="93">I586+K586</f>
        <v>144</v>
      </c>
      <c r="F586" s="129">
        <f t="shared" si="93"/>
        <v>119</v>
      </c>
      <c r="G586" s="123">
        <v>64</v>
      </c>
      <c r="H586" s="123">
        <v>81</v>
      </c>
      <c r="I586" s="123">
        <v>124</v>
      </c>
      <c r="J586" s="123">
        <v>93</v>
      </c>
      <c r="K586" s="123">
        <v>20</v>
      </c>
      <c r="L586" s="123">
        <v>26</v>
      </c>
      <c r="M586" s="123">
        <v>2</v>
      </c>
      <c r="N586" s="123">
        <v>0</v>
      </c>
      <c r="O586" s="129">
        <v>20</v>
      </c>
      <c r="P586" s="58"/>
      <c r="Q586" s="55"/>
      <c r="R586" s="55"/>
      <c r="S586" s="55"/>
      <c r="T586" s="55"/>
    </row>
    <row r="587" spans="1:20" x14ac:dyDescent="0.25">
      <c r="A587" s="47" t="s">
        <v>158</v>
      </c>
      <c r="B587" s="127">
        <f>C587+D587+E587+F587+N587+O587</f>
        <v>402</v>
      </c>
      <c r="C587" s="130">
        <f>G587+M587</f>
        <v>46</v>
      </c>
      <c r="D587" s="129">
        <f>+H587</f>
        <v>88</v>
      </c>
      <c r="E587" s="130">
        <f t="shared" si="93"/>
        <v>128</v>
      </c>
      <c r="F587" s="129">
        <f t="shared" si="93"/>
        <v>117</v>
      </c>
      <c r="G587" s="123">
        <v>43</v>
      </c>
      <c r="H587" s="123">
        <v>88</v>
      </c>
      <c r="I587" s="123">
        <v>102</v>
      </c>
      <c r="J587" s="123">
        <v>86</v>
      </c>
      <c r="K587" s="123">
        <v>26</v>
      </c>
      <c r="L587" s="123">
        <v>31</v>
      </c>
      <c r="M587" s="123">
        <v>3</v>
      </c>
      <c r="N587" s="123">
        <v>0</v>
      </c>
      <c r="O587" s="129">
        <v>23</v>
      </c>
      <c r="P587" s="58"/>
      <c r="Q587" s="55"/>
      <c r="R587" s="55"/>
      <c r="S587" s="55"/>
      <c r="T587" s="55"/>
    </row>
    <row r="588" spans="1:20" x14ac:dyDescent="0.25">
      <c r="A588" s="47" t="s">
        <v>159</v>
      </c>
      <c r="B588" s="127">
        <f>C588+D588+E588+F588+N588+O588</f>
        <v>438</v>
      </c>
      <c r="C588" s="130">
        <f>G588+M588</f>
        <v>100</v>
      </c>
      <c r="D588" s="129">
        <f>+H588</f>
        <v>84</v>
      </c>
      <c r="E588" s="130">
        <f t="shared" si="93"/>
        <v>130</v>
      </c>
      <c r="F588" s="129">
        <f t="shared" si="93"/>
        <v>105</v>
      </c>
      <c r="G588" s="123">
        <v>93</v>
      </c>
      <c r="H588" s="123">
        <v>84</v>
      </c>
      <c r="I588" s="123">
        <v>106</v>
      </c>
      <c r="J588" s="123">
        <v>83</v>
      </c>
      <c r="K588" s="123">
        <v>24</v>
      </c>
      <c r="L588" s="123">
        <v>22</v>
      </c>
      <c r="M588" s="123">
        <v>7</v>
      </c>
      <c r="N588" s="123">
        <v>0</v>
      </c>
      <c r="O588" s="129">
        <v>19</v>
      </c>
      <c r="P588" s="58"/>
      <c r="Q588" s="55"/>
      <c r="R588" s="55"/>
      <c r="S588" s="55"/>
      <c r="T588" s="55"/>
    </row>
    <row r="589" spans="1:20" x14ac:dyDescent="0.25">
      <c r="A589" s="64" t="s">
        <v>304</v>
      </c>
      <c r="B589" s="127">
        <f t="shared" ref="B589:N589" si="94">SUM(B586:B588)</f>
        <v>1270</v>
      </c>
      <c r="C589" s="134">
        <f t="shared" si="94"/>
        <v>212</v>
      </c>
      <c r="D589" s="134">
        <f t="shared" si="94"/>
        <v>253</v>
      </c>
      <c r="E589" s="134">
        <f t="shared" si="94"/>
        <v>402</v>
      </c>
      <c r="F589" s="134">
        <f t="shared" si="94"/>
        <v>341</v>
      </c>
      <c r="G589" s="134">
        <f t="shared" si="94"/>
        <v>200</v>
      </c>
      <c r="H589" s="134">
        <f t="shared" si="94"/>
        <v>253</v>
      </c>
      <c r="I589" s="134">
        <f t="shared" si="94"/>
        <v>332</v>
      </c>
      <c r="J589" s="134">
        <f t="shared" si="94"/>
        <v>262</v>
      </c>
      <c r="K589" s="134">
        <f t="shared" si="94"/>
        <v>70</v>
      </c>
      <c r="L589" s="134">
        <f t="shared" si="94"/>
        <v>79</v>
      </c>
      <c r="M589" s="134">
        <f t="shared" si="94"/>
        <v>12</v>
      </c>
      <c r="N589" s="134">
        <f t="shared" si="94"/>
        <v>0</v>
      </c>
      <c r="O589" s="135">
        <f>SUM(O586:O588)</f>
        <v>62</v>
      </c>
      <c r="P589" s="58"/>
      <c r="Q589" s="57"/>
      <c r="R589" s="57"/>
      <c r="S589" s="57"/>
      <c r="T589" s="57"/>
    </row>
    <row r="590" spans="1:20" x14ac:dyDescent="0.25">
      <c r="A590" s="94"/>
      <c r="B590" s="72"/>
      <c r="C590" s="72"/>
      <c r="D590" s="72"/>
      <c r="E590" s="94"/>
      <c r="F590" s="69"/>
      <c r="G590" s="58"/>
      <c r="H590" s="58"/>
      <c r="I590" s="58"/>
      <c r="J590" s="58"/>
      <c r="K590" s="58"/>
      <c r="L590" s="58"/>
      <c r="M590" s="46"/>
      <c r="N590" s="46"/>
      <c r="O590" s="46"/>
    </row>
    <row r="591" spans="1:20" ht="57" customHeight="1" x14ac:dyDescent="0.25">
      <c r="A591" s="146" t="s">
        <v>829</v>
      </c>
      <c r="B591" s="48" t="s">
        <v>1</v>
      </c>
      <c r="C591" s="48" t="s">
        <v>455</v>
      </c>
      <c r="D591" s="148" t="s">
        <v>683</v>
      </c>
      <c r="E591" s="48" t="s">
        <v>455</v>
      </c>
      <c r="F591" s="48" t="s">
        <v>455</v>
      </c>
      <c r="G591" s="148" t="s">
        <v>541</v>
      </c>
      <c r="H591" s="48" t="s">
        <v>2</v>
      </c>
      <c r="I591" s="58"/>
      <c r="J591" s="58"/>
      <c r="K591" s="57"/>
      <c r="L591" s="57"/>
      <c r="M591" s="57"/>
      <c r="N591" s="57"/>
    </row>
    <row r="592" spans="1:20" x14ac:dyDescent="0.25">
      <c r="A592" s="62" t="s">
        <v>3</v>
      </c>
      <c r="B592" s="60"/>
      <c r="C592" s="271" t="s">
        <v>4</v>
      </c>
      <c r="D592" s="271" t="s">
        <v>5</v>
      </c>
      <c r="E592" s="271" t="s">
        <v>7</v>
      </c>
      <c r="F592" s="271" t="s">
        <v>9</v>
      </c>
      <c r="G592" s="271" t="s">
        <v>149</v>
      </c>
      <c r="H592" s="60"/>
      <c r="I592" s="58"/>
      <c r="J592" s="58"/>
      <c r="K592" s="55"/>
      <c r="L592" s="55"/>
      <c r="M592" s="55"/>
      <c r="N592" s="55"/>
    </row>
    <row r="593" spans="1:14" x14ac:dyDescent="0.25">
      <c r="A593" s="47" t="s">
        <v>243</v>
      </c>
      <c r="B593" s="127">
        <f>C593+G593+H593</f>
        <v>250</v>
      </c>
      <c r="C593" s="130">
        <f>D593+E593+F593</f>
        <v>210</v>
      </c>
      <c r="D593" s="123">
        <v>134</v>
      </c>
      <c r="E593" s="123">
        <v>48</v>
      </c>
      <c r="F593" s="123">
        <v>28</v>
      </c>
      <c r="G593" s="123">
        <v>2</v>
      </c>
      <c r="H593" s="129">
        <v>38</v>
      </c>
      <c r="I593" s="58"/>
      <c r="J593" s="295"/>
      <c r="K593" s="55"/>
      <c r="L593" s="55"/>
      <c r="M593" s="55"/>
      <c r="N593" s="55"/>
    </row>
    <row r="594" spans="1:14" x14ac:dyDescent="0.25">
      <c r="A594" s="47" t="s">
        <v>244</v>
      </c>
      <c r="B594" s="127">
        <f>C594+G594+H594</f>
        <v>281</v>
      </c>
      <c r="C594" s="130">
        <f>D594+E594+F594</f>
        <v>222</v>
      </c>
      <c r="D594" s="123">
        <v>139</v>
      </c>
      <c r="E594" s="123">
        <v>64</v>
      </c>
      <c r="F594" s="123">
        <v>19</v>
      </c>
      <c r="G594" s="123">
        <v>1</v>
      </c>
      <c r="H594" s="129">
        <v>58</v>
      </c>
      <c r="I594" s="58"/>
      <c r="J594" s="295"/>
      <c r="K594" s="55"/>
      <c r="L594" s="57"/>
      <c r="M594" s="57"/>
      <c r="N594" s="57"/>
    </row>
    <row r="595" spans="1:14" x14ac:dyDescent="0.25">
      <c r="A595" s="64" t="s">
        <v>304</v>
      </c>
      <c r="B595" s="127">
        <f t="shared" ref="B595:G595" si="95">SUM(B593:B594)</f>
        <v>531</v>
      </c>
      <c r="C595" s="134">
        <f t="shared" si="95"/>
        <v>432</v>
      </c>
      <c r="D595" s="134">
        <f t="shared" si="95"/>
        <v>273</v>
      </c>
      <c r="E595" s="134">
        <f t="shared" si="95"/>
        <v>112</v>
      </c>
      <c r="F595" s="134">
        <f t="shared" si="95"/>
        <v>47</v>
      </c>
      <c r="G595" s="134">
        <f t="shared" si="95"/>
        <v>3</v>
      </c>
      <c r="H595" s="135">
        <f>SUM(H593:H594)</f>
        <v>96</v>
      </c>
      <c r="I595" s="58"/>
      <c r="J595" s="58"/>
      <c r="K595" s="46"/>
      <c r="L595" s="46"/>
      <c r="M595" s="46"/>
      <c r="N595" s="46"/>
    </row>
    <row r="596" spans="1:14" s="99" customFormat="1" x14ac:dyDescent="0.25">
      <c r="A596" s="78"/>
      <c r="B596" s="98"/>
      <c r="C596" s="96"/>
      <c r="D596" s="96"/>
      <c r="E596" s="96"/>
      <c r="F596" s="96"/>
      <c r="G596" s="96"/>
      <c r="H596" s="56"/>
      <c r="I596" s="58"/>
      <c r="J596" s="58"/>
      <c r="K596" s="54"/>
      <c r="L596" s="54"/>
      <c r="M596" s="54"/>
      <c r="N596" s="54"/>
    </row>
    <row r="597" spans="1:14" s="99" customFormat="1" ht="57" customHeight="1" x14ac:dyDescent="0.25">
      <c r="A597" s="146" t="s">
        <v>830</v>
      </c>
      <c r="B597" s="48" t="s">
        <v>1</v>
      </c>
      <c r="C597" s="48" t="s">
        <v>456</v>
      </c>
      <c r="D597" s="148" t="s">
        <v>684</v>
      </c>
      <c r="E597" s="48" t="s">
        <v>456</v>
      </c>
      <c r="F597" s="48" t="s">
        <v>456</v>
      </c>
      <c r="G597" s="148" t="s">
        <v>541</v>
      </c>
      <c r="H597" s="48" t="s">
        <v>2</v>
      </c>
      <c r="I597" s="58"/>
      <c r="J597" s="58"/>
      <c r="K597" s="54"/>
      <c r="L597" s="54"/>
      <c r="M597" s="54"/>
      <c r="N597" s="54"/>
    </row>
    <row r="598" spans="1:14" s="99" customFormat="1" x14ac:dyDescent="0.25">
      <c r="A598" s="62" t="s">
        <v>3</v>
      </c>
      <c r="B598" s="60"/>
      <c r="C598" s="271" t="s">
        <v>4</v>
      </c>
      <c r="D598" s="271" t="s">
        <v>5</v>
      </c>
      <c r="E598" s="271" t="s">
        <v>7</v>
      </c>
      <c r="F598" s="271" t="s">
        <v>9</v>
      </c>
      <c r="G598" s="271" t="s">
        <v>149</v>
      </c>
      <c r="H598" s="60"/>
      <c r="I598" s="58"/>
      <c r="J598" s="58"/>
      <c r="K598" s="54"/>
      <c r="L598" s="54"/>
      <c r="M598" s="54"/>
      <c r="N598" s="54"/>
    </row>
    <row r="599" spans="1:14" s="99" customFormat="1" x14ac:dyDescent="0.25">
      <c r="A599" s="47" t="s">
        <v>243</v>
      </c>
      <c r="B599" s="127">
        <f>C599+G599+H599</f>
        <v>250</v>
      </c>
      <c r="C599" s="130">
        <f>D599+E599+F599</f>
        <v>222</v>
      </c>
      <c r="D599" s="123">
        <v>137</v>
      </c>
      <c r="E599" s="123">
        <v>55</v>
      </c>
      <c r="F599" s="123">
        <v>30</v>
      </c>
      <c r="G599" s="123">
        <v>0</v>
      </c>
      <c r="H599" s="129">
        <v>28</v>
      </c>
      <c r="I599" s="58"/>
      <c r="J599" s="294"/>
      <c r="K599" s="54"/>
      <c r="L599" s="54"/>
      <c r="M599" s="54"/>
      <c r="N599" s="54"/>
    </row>
    <row r="600" spans="1:14" s="99" customFormat="1" x14ac:dyDescent="0.25">
      <c r="A600" s="47" t="s">
        <v>244</v>
      </c>
      <c r="B600" s="127">
        <f>C600+G600+H600</f>
        <v>281</v>
      </c>
      <c r="C600" s="130">
        <f>D600+E600+F600</f>
        <v>235</v>
      </c>
      <c r="D600" s="123">
        <v>147</v>
      </c>
      <c r="E600" s="123">
        <v>67</v>
      </c>
      <c r="F600" s="123">
        <v>21</v>
      </c>
      <c r="G600" s="123">
        <v>0</v>
      </c>
      <c r="H600" s="129">
        <v>46</v>
      </c>
      <c r="I600" s="58"/>
      <c r="J600" s="294"/>
      <c r="K600" s="54"/>
      <c r="L600" s="54"/>
      <c r="M600" s="54"/>
      <c r="N600" s="54"/>
    </row>
    <row r="601" spans="1:14" s="99" customFormat="1" x14ac:dyDescent="0.25">
      <c r="A601" s="64" t="s">
        <v>304</v>
      </c>
      <c r="B601" s="127">
        <f t="shared" ref="B601:G601" si="96">SUM(B599:B600)</f>
        <v>531</v>
      </c>
      <c r="C601" s="134">
        <f t="shared" si="96"/>
        <v>457</v>
      </c>
      <c r="D601" s="134">
        <f t="shared" si="96"/>
        <v>284</v>
      </c>
      <c r="E601" s="134">
        <f t="shared" si="96"/>
        <v>122</v>
      </c>
      <c r="F601" s="134">
        <f t="shared" si="96"/>
        <v>51</v>
      </c>
      <c r="G601" s="134">
        <f t="shared" si="96"/>
        <v>0</v>
      </c>
      <c r="H601" s="135">
        <f>SUM(H599:H600)</f>
        <v>74</v>
      </c>
      <c r="I601" s="58"/>
      <c r="J601" s="58"/>
      <c r="K601" s="54"/>
      <c r="L601" s="54"/>
      <c r="M601" s="54"/>
      <c r="N601" s="54"/>
    </row>
    <row r="602" spans="1:14" s="99" customFormat="1" x14ac:dyDescent="0.25">
      <c r="A602" s="78"/>
      <c r="B602" s="98"/>
      <c r="C602" s="96"/>
      <c r="D602" s="96"/>
      <c r="E602" s="96"/>
      <c r="F602" s="96"/>
      <c r="G602" s="96"/>
      <c r="H602" s="56"/>
      <c r="I602" s="58"/>
      <c r="J602" s="58"/>
      <c r="K602" s="54"/>
      <c r="L602" s="54"/>
      <c r="M602" s="54"/>
      <c r="N602" s="54"/>
    </row>
    <row r="603" spans="1:14" s="99" customFormat="1" ht="57" customHeight="1" x14ac:dyDescent="0.25">
      <c r="A603" s="146" t="s">
        <v>831</v>
      </c>
      <c r="B603" s="48" t="s">
        <v>1</v>
      </c>
      <c r="C603" s="48" t="s">
        <v>457</v>
      </c>
      <c r="D603" s="148" t="s">
        <v>685</v>
      </c>
      <c r="E603" s="48" t="s">
        <v>457</v>
      </c>
      <c r="F603" s="48" t="s">
        <v>457</v>
      </c>
      <c r="G603" s="148" t="s">
        <v>541</v>
      </c>
      <c r="H603" s="48" t="s">
        <v>2</v>
      </c>
      <c r="I603" s="58"/>
      <c r="J603" s="58"/>
      <c r="K603" s="54"/>
      <c r="L603" s="54"/>
      <c r="M603" s="54"/>
      <c r="N603" s="54"/>
    </row>
    <row r="604" spans="1:14" s="99" customFormat="1" x14ac:dyDescent="0.25">
      <c r="A604" s="62" t="s">
        <v>3</v>
      </c>
      <c r="B604" s="60"/>
      <c r="C604" s="271" t="s">
        <v>4</v>
      </c>
      <c r="D604" s="271" t="s">
        <v>5</v>
      </c>
      <c r="E604" s="271" t="s">
        <v>7</v>
      </c>
      <c r="F604" s="271" t="s">
        <v>9</v>
      </c>
      <c r="G604" s="271" t="s">
        <v>149</v>
      </c>
      <c r="H604" s="60"/>
      <c r="I604" s="58"/>
      <c r="J604" s="58"/>
      <c r="K604" s="54"/>
      <c r="L604" s="54"/>
      <c r="M604" s="54"/>
      <c r="N604" s="54"/>
    </row>
    <row r="605" spans="1:14" s="99" customFormat="1" x14ac:dyDescent="0.25">
      <c r="A605" s="47" t="s">
        <v>243</v>
      </c>
      <c r="B605" s="127">
        <f>C605+G605+H605</f>
        <v>250</v>
      </c>
      <c r="C605" s="130">
        <f>D605+E605+F605</f>
        <v>207</v>
      </c>
      <c r="D605" s="123">
        <v>128</v>
      </c>
      <c r="E605" s="123">
        <v>50</v>
      </c>
      <c r="F605" s="123">
        <v>29</v>
      </c>
      <c r="G605" s="123">
        <v>2</v>
      </c>
      <c r="H605" s="129">
        <v>41</v>
      </c>
      <c r="I605" s="58"/>
      <c r="J605" s="293"/>
      <c r="K605" s="54"/>
      <c r="L605" s="54"/>
      <c r="M605" s="54"/>
      <c r="N605" s="54"/>
    </row>
    <row r="606" spans="1:14" s="99" customFormat="1" x14ac:dyDescent="0.25">
      <c r="A606" s="47" t="s">
        <v>244</v>
      </c>
      <c r="B606" s="127">
        <f>C606+G606+H606</f>
        <v>281</v>
      </c>
      <c r="C606" s="130">
        <f>D606+E606+F606</f>
        <v>222</v>
      </c>
      <c r="D606" s="123">
        <v>136</v>
      </c>
      <c r="E606" s="123">
        <v>66</v>
      </c>
      <c r="F606" s="123">
        <v>20</v>
      </c>
      <c r="G606" s="123">
        <v>0</v>
      </c>
      <c r="H606" s="129">
        <v>59</v>
      </c>
      <c r="I606" s="58"/>
      <c r="J606" s="293"/>
      <c r="K606" s="54"/>
      <c r="L606" s="54"/>
      <c r="M606" s="54"/>
      <c r="N606" s="54"/>
    </row>
    <row r="607" spans="1:14" s="104" customFormat="1" x14ac:dyDescent="0.25">
      <c r="A607" s="64" t="s">
        <v>304</v>
      </c>
      <c r="B607" s="127">
        <f t="shared" ref="B607:G607" si="97">SUM(B605:B606)</f>
        <v>531</v>
      </c>
      <c r="C607" s="134">
        <f t="shared" si="97"/>
        <v>429</v>
      </c>
      <c r="D607" s="134">
        <f t="shared" si="97"/>
        <v>264</v>
      </c>
      <c r="E607" s="134">
        <f t="shared" si="97"/>
        <v>116</v>
      </c>
      <c r="F607" s="134">
        <f t="shared" si="97"/>
        <v>49</v>
      </c>
      <c r="G607" s="134">
        <f t="shared" si="97"/>
        <v>2</v>
      </c>
      <c r="H607" s="135">
        <f>SUM(H605:H606)</f>
        <v>100</v>
      </c>
      <c r="I607" s="58"/>
      <c r="J607" s="58"/>
      <c r="K607" s="58"/>
      <c r="L607" s="58"/>
      <c r="M607" s="58"/>
      <c r="N607" s="58"/>
    </row>
    <row r="608" spans="1:14" s="104" customFormat="1" x14ac:dyDescent="0.25">
      <c r="A608" s="78"/>
      <c r="B608" s="98"/>
      <c r="C608" s="96"/>
      <c r="D608" s="96"/>
      <c r="E608" s="96"/>
      <c r="F608" s="96"/>
      <c r="G608" s="96"/>
      <c r="H608" s="56"/>
      <c r="I608" s="58"/>
      <c r="J608" s="58"/>
      <c r="K608" s="58"/>
      <c r="L608" s="58"/>
      <c r="M608" s="58"/>
      <c r="N608" s="58"/>
    </row>
    <row r="609" spans="1:19" s="104" customFormat="1" ht="57" customHeight="1" x14ac:dyDescent="0.25">
      <c r="A609" s="146" t="s">
        <v>832</v>
      </c>
      <c r="B609" s="48" t="s">
        <v>1</v>
      </c>
      <c r="C609" s="48" t="s">
        <v>458</v>
      </c>
      <c r="D609" s="48" t="s">
        <v>459</v>
      </c>
      <c r="E609" s="148" t="s">
        <v>686</v>
      </c>
      <c r="F609" s="148" t="s">
        <v>687</v>
      </c>
      <c r="G609" s="48" t="s">
        <v>459</v>
      </c>
      <c r="H609" s="48" t="s">
        <v>458</v>
      </c>
      <c r="I609" s="48" t="s">
        <v>459</v>
      </c>
      <c r="J609" s="148" t="s">
        <v>541</v>
      </c>
      <c r="K609" s="48" t="s">
        <v>2</v>
      </c>
      <c r="L609" s="58"/>
      <c r="M609" s="58"/>
      <c r="N609" s="58"/>
      <c r="O609" s="58"/>
      <c r="P609" s="58"/>
      <c r="Q609" s="58"/>
    </row>
    <row r="610" spans="1:19" s="104" customFormat="1" x14ac:dyDescent="0.25">
      <c r="A610" s="151" t="s">
        <v>302</v>
      </c>
      <c r="B610" s="60"/>
      <c r="C610" s="271" t="s">
        <v>4</v>
      </c>
      <c r="D610" s="271" t="s">
        <v>4</v>
      </c>
      <c r="E610" s="271" t="s">
        <v>5</v>
      </c>
      <c r="F610" s="271" t="s">
        <v>5</v>
      </c>
      <c r="G610" s="271" t="s">
        <v>7</v>
      </c>
      <c r="H610" s="271" t="s">
        <v>8</v>
      </c>
      <c r="I610" s="271" t="s">
        <v>9</v>
      </c>
      <c r="J610" s="271" t="s">
        <v>149</v>
      </c>
      <c r="K610" s="60"/>
      <c r="L610" s="58"/>
      <c r="M610" s="58"/>
      <c r="N610" s="58"/>
      <c r="O610" s="58"/>
      <c r="P610" s="58"/>
      <c r="Q610" s="58"/>
    </row>
    <row r="611" spans="1:19" s="104" customFormat="1" x14ac:dyDescent="0.25">
      <c r="A611" s="47" t="s">
        <v>243</v>
      </c>
      <c r="B611" s="127">
        <f>C611+D611+J611+K611</f>
        <v>500</v>
      </c>
      <c r="C611" s="130">
        <f>E611+H611</f>
        <v>199</v>
      </c>
      <c r="D611" s="129">
        <f>F611+G611+I611</f>
        <v>199</v>
      </c>
      <c r="E611" s="123">
        <v>149</v>
      </c>
      <c r="F611" s="123">
        <v>123</v>
      </c>
      <c r="G611" s="123">
        <v>48</v>
      </c>
      <c r="H611" s="123">
        <v>50</v>
      </c>
      <c r="I611" s="123">
        <v>28</v>
      </c>
      <c r="J611" s="123">
        <v>4</v>
      </c>
      <c r="K611" s="129">
        <v>98</v>
      </c>
      <c r="L611" s="58"/>
      <c r="M611" s="286"/>
      <c r="N611" s="58"/>
      <c r="O611" s="58"/>
      <c r="P611" s="58"/>
      <c r="Q611" s="58"/>
    </row>
    <row r="612" spans="1:19" s="104" customFormat="1" x14ac:dyDescent="0.25">
      <c r="A612" s="47" t="s">
        <v>244</v>
      </c>
      <c r="B612" s="127">
        <f>C612+D612+J612+K612</f>
        <v>562</v>
      </c>
      <c r="C612" s="130">
        <f>E612+H612</f>
        <v>215</v>
      </c>
      <c r="D612" s="129">
        <f>F612+G612+I612</f>
        <v>215</v>
      </c>
      <c r="E612" s="123">
        <v>158</v>
      </c>
      <c r="F612" s="123">
        <v>132</v>
      </c>
      <c r="G612" s="123">
        <v>57</v>
      </c>
      <c r="H612" s="123">
        <v>57</v>
      </c>
      <c r="I612" s="123">
        <v>26</v>
      </c>
      <c r="J612" s="123">
        <v>2</v>
      </c>
      <c r="K612" s="129">
        <v>130</v>
      </c>
      <c r="L612" s="58"/>
      <c r="M612" s="286"/>
      <c r="N612" s="58"/>
      <c r="O612" s="58"/>
      <c r="P612" s="58"/>
      <c r="Q612" s="58"/>
    </row>
    <row r="613" spans="1:19" s="104" customFormat="1" x14ac:dyDescent="0.25">
      <c r="A613" s="64" t="s">
        <v>304</v>
      </c>
      <c r="B613" s="127">
        <f t="shared" ref="B613:J613" si="98">SUM(B611:B612)</f>
        <v>1062</v>
      </c>
      <c r="C613" s="134">
        <f t="shared" si="98"/>
        <v>414</v>
      </c>
      <c r="D613" s="134">
        <f t="shared" si="98"/>
        <v>414</v>
      </c>
      <c r="E613" s="134">
        <f t="shared" si="98"/>
        <v>307</v>
      </c>
      <c r="F613" s="134">
        <f t="shared" si="98"/>
        <v>255</v>
      </c>
      <c r="G613" s="134">
        <f t="shared" si="98"/>
        <v>105</v>
      </c>
      <c r="H613" s="134">
        <f t="shared" si="98"/>
        <v>107</v>
      </c>
      <c r="I613" s="134">
        <f t="shared" si="98"/>
        <v>54</v>
      </c>
      <c r="J613" s="134">
        <f t="shared" si="98"/>
        <v>6</v>
      </c>
      <c r="K613" s="135">
        <f>SUM(K611:K612)</f>
        <v>228</v>
      </c>
      <c r="L613" s="58"/>
      <c r="M613" s="58"/>
      <c r="N613" s="58"/>
    </row>
    <row r="614" spans="1:19" s="104" customFormat="1" x14ac:dyDescent="0.25">
      <c r="A614" s="78"/>
      <c r="B614" s="171"/>
      <c r="C614" s="172"/>
      <c r="D614" s="172"/>
      <c r="E614" s="172"/>
      <c r="F614" s="172"/>
      <c r="G614" s="172"/>
      <c r="H614" s="172"/>
      <c r="I614" s="172"/>
      <c r="J614" s="172"/>
      <c r="K614" s="173"/>
      <c r="L614" s="58"/>
      <c r="M614" s="58"/>
      <c r="N614" s="58"/>
    </row>
    <row r="615" spans="1:19" s="104" customFormat="1" ht="57" customHeight="1" x14ac:dyDescent="0.25">
      <c r="A615" s="146" t="s">
        <v>833</v>
      </c>
      <c r="B615" s="48" t="s">
        <v>1</v>
      </c>
      <c r="C615" s="48" t="s">
        <v>460</v>
      </c>
      <c r="D615" s="148" t="s">
        <v>688</v>
      </c>
      <c r="E615" s="148" t="s">
        <v>541</v>
      </c>
      <c r="F615" s="48" t="s">
        <v>2</v>
      </c>
      <c r="G615" s="58"/>
      <c r="H615" s="58"/>
      <c r="I615" s="58"/>
    </row>
    <row r="616" spans="1:19" s="104" customFormat="1" x14ac:dyDescent="0.25">
      <c r="A616" s="62" t="s">
        <v>3</v>
      </c>
      <c r="B616" s="60"/>
      <c r="C616" s="271" t="s">
        <v>4</v>
      </c>
      <c r="D616" s="271" t="s">
        <v>5</v>
      </c>
      <c r="E616" s="271" t="s">
        <v>149</v>
      </c>
      <c r="F616" s="60"/>
      <c r="G616" s="58"/>
      <c r="H616" s="58"/>
      <c r="I616" s="58"/>
    </row>
    <row r="617" spans="1:19" s="104" customFormat="1" x14ac:dyDescent="0.25">
      <c r="A617" s="47" t="s">
        <v>243</v>
      </c>
      <c r="B617" s="127">
        <f>C617+E617+F617</f>
        <v>250</v>
      </c>
      <c r="C617" s="130">
        <f>D617</f>
        <v>189</v>
      </c>
      <c r="D617" s="123">
        <v>189</v>
      </c>
      <c r="E617" s="123">
        <v>5</v>
      </c>
      <c r="F617" s="129">
        <v>56</v>
      </c>
      <c r="G617" s="58"/>
      <c r="H617" s="58"/>
      <c r="I617" s="58"/>
    </row>
    <row r="618" spans="1:19" s="104" customFormat="1" x14ac:dyDescent="0.25">
      <c r="A618" s="47" t="s">
        <v>244</v>
      </c>
      <c r="B618" s="127">
        <f>C618+E618+F618</f>
        <v>281</v>
      </c>
      <c r="C618" s="130">
        <f>D618</f>
        <v>189</v>
      </c>
      <c r="D618" s="123">
        <v>189</v>
      </c>
      <c r="E618" s="123">
        <v>1</v>
      </c>
      <c r="F618" s="129">
        <v>91</v>
      </c>
      <c r="G618" s="58"/>
      <c r="H618" s="58"/>
      <c r="I618" s="58"/>
    </row>
    <row r="619" spans="1:19" s="104" customFormat="1" x14ac:dyDescent="0.25">
      <c r="A619" s="64" t="s">
        <v>304</v>
      </c>
      <c r="B619" s="127">
        <f>SUM(B617:B618)</f>
        <v>531</v>
      </c>
      <c r="C619" s="134">
        <f>SUM(C617:C618)</f>
        <v>378</v>
      </c>
      <c r="D619" s="134">
        <f>SUM(D617:D618)</f>
        <v>378</v>
      </c>
      <c r="E619" s="134">
        <f>SUM(E617:E618)</f>
        <v>6</v>
      </c>
      <c r="F619" s="134">
        <f>SUM(F617:F618)</f>
        <v>147</v>
      </c>
      <c r="G619" s="58"/>
      <c r="H619" s="58"/>
      <c r="I619" s="58"/>
    </row>
    <row r="620" spans="1:19" s="104" customFormat="1" x14ac:dyDescent="0.25">
      <c r="A620" s="78"/>
      <c r="B620" s="98"/>
      <c r="C620" s="96"/>
      <c r="D620" s="96"/>
      <c r="E620" s="96"/>
      <c r="F620" s="96"/>
      <c r="G620" s="96"/>
      <c r="H620" s="56"/>
      <c r="I620" s="58"/>
      <c r="J620" s="58"/>
      <c r="K620" s="58"/>
      <c r="L620" s="58"/>
      <c r="M620" s="58"/>
      <c r="N620" s="58"/>
    </row>
    <row r="621" spans="1:19" s="104" customFormat="1" ht="57" customHeight="1" x14ac:dyDescent="0.25">
      <c r="A621" s="146" t="s">
        <v>834</v>
      </c>
      <c r="B621" s="48" t="s">
        <v>1</v>
      </c>
      <c r="C621" s="48" t="s">
        <v>461</v>
      </c>
      <c r="D621" s="48" t="s">
        <v>462</v>
      </c>
      <c r="E621" s="148" t="s">
        <v>689</v>
      </c>
      <c r="F621" s="48" t="s">
        <v>462</v>
      </c>
      <c r="G621" s="48" t="s">
        <v>462</v>
      </c>
      <c r="H621" s="48" t="s">
        <v>461</v>
      </c>
      <c r="I621" s="48" t="s">
        <v>462</v>
      </c>
      <c r="J621" s="148" t="s">
        <v>541</v>
      </c>
      <c r="K621" s="48" t="s">
        <v>2</v>
      </c>
      <c r="L621" s="96"/>
      <c r="M621" s="56"/>
      <c r="N621" s="58"/>
      <c r="O621" s="58"/>
      <c r="P621" s="58"/>
      <c r="Q621" s="58"/>
      <c r="R621" s="58"/>
      <c r="S621" s="58"/>
    </row>
    <row r="622" spans="1:19" s="104" customFormat="1" x14ac:dyDescent="0.25">
      <c r="A622" s="62" t="s">
        <v>3</v>
      </c>
      <c r="B622" s="60"/>
      <c r="C622" s="271" t="s">
        <v>4</v>
      </c>
      <c r="D622" s="271" t="s">
        <v>4</v>
      </c>
      <c r="E622" s="271" t="s">
        <v>5</v>
      </c>
      <c r="F622" s="271" t="s">
        <v>6</v>
      </c>
      <c r="G622" s="271" t="s">
        <v>7</v>
      </c>
      <c r="H622" s="271" t="s">
        <v>9</v>
      </c>
      <c r="I622" s="271" t="s">
        <v>113</v>
      </c>
      <c r="J622" s="271" t="s">
        <v>149</v>
      </c>
      <c r="K622" s="60"/>
      <c r="L622" s="96"/>
      <c r="M622" s="56"/>
      <c r="N622" s="58"/>
      <c r="O622" s="58"/>
      <c r="P622" s="58"/>
      <c r="Q622" s="58"/>
      <c r="R622" s="58"/>
      <c r="S622" s="58"/>
    </row>
    <row r="623" spans="1:19" s="104" customFormat="1" x14ac:dyDescent="0.25">
      <c r="A623" s="47" t="s">
        <v>243</v>
      </c>
      <c r="B623" s="127">
        <f>C623+D623+J623+K623</f>
        <v>250</v>
      </c>
      <c r="C623" s="130">
        <f>E623+H623</f>
        <v>189</v>
      </c>
      <c r="D623" s="130">
        <f>F623+G623+I623</f>
        <v>59</v>
      </c>
      <c r="E623" s="123">
        <v>150</v>
      </c>
      <c r="F623" s="123">
        <v>42</v>
      </c>
      <c r="G623" s="123">
        <v>14</v>
      </c>
      <c r="H623" s="123">
        <v>39</v>
      </c>
      <c r="I623" s="123">
        <v>3</v>
      </c>
      <c r="J623" s="123">
        <v>0</v>
      </c>
      <c r="K623" s="129">
        <v>2</v>
      </c>
      <c r="L623" s="96"/>
      <c r="M623" s="56"/>
      <c r="N623" s="292"/>
      <c r="O623" s="58"/>
      <c r="P623" s="58"/>
      <c r="Q623" s="58"/>
      <c r="R623" s="58"/>
      <c r="S623" s="58"/>
    </row>
    <row r="624" spans="1:19" s="104" customFormat="1" x14ac:dyDescent="0.25">
      <c r="A624" s="47" t="s">
        <v>244</v>
      </c>
      <c r="B624" s="127">
        <f>C624+D624+J624+K624</f>
        <v>281</v>
      </c>
      <c r="C624" s="130">
        <f>E624+H624</f>
        <v>216</v>
      </c>
      <c r="D624" s="130">
        <f>F624+G624+I624</f>
        <v>61</v>
      </c>
      <c r="E624" s="123">
        <v>171</v>
      </c>
      <c r="F624" s="123">
        <v>41</v>
      </c>
      <c r="G624" s="123">
        <v>16</v>
      </c>
      <c r="H624" s="123">
        <v>45</v>
      </c>
      <c r="I624" s="123">
        <v>4</v>
      </c>
      <c r="J624" s="123">
        <v>0</v>
      </c>
      <c r="K624" s="129">
        <v>4</v>
      </c>
      <c r="L624" s="96"/>
      <c r="M624" s="56"/>
      <c r="N624" s="292"/>
      <c r="O624" s="58"/>
      <c r="P624" s="58"/>
      <c r="Q624" s="58"/>
      <c r="R624" s="58"/>
      <c r="S624" s="58"/>
    </row>
    <row r="625" spans="1:20" s="104" customFormat="1" x14ac:dyDescent="0.25">
      <c r="A625" s="64" t="s">
        <v>304</v>
      </c>
      <c r="B625" s="127">
        <f t="shared" ref="B625:J625" si="99">SUM(B623:B624)</f>
        <v>531</v>
      </c>
      <c r="C625" s="134">
        <f t="shared" si="99"/>
        <v>405</v>
      </c>
      <c r="D625" s="134">
        <f t="shared" si="99"/>
        <v>120</v>
      </c>
      <c r="E625" s="134">
        <f t="shared" si="99"/>
        <v>321</v>
      </c>
      <c r="F625" s="134">
        <f t="shared" si="99"/>
        <v>83</v>
      </c>
      <c r="G625" s="134">
        <f t="shared" si="99"/>
        <v>30</v>
      </c>
      <c r="H625" s="134">
        <f t="shared" si="99"/>
        <v>84</v>
      </c>
      <c r="I625" s="134">
        <f t="shared" si="99"/>
        <v>7</v>
      </c>
      <c r="J625" s="134">
        <f t="shared" si="99"/>
        <v>0</v>
      </c>
      <c r="K625" s="135">
        <f>SUM(K623:K624)</f>
        <v>6</v>
      </c>
      <c r="L625" s="96"/>
      <c r="M625" s="56"/>
      <c r="N625" s="58"/>
      <c r="O625" s="58"/>
      <c r="P625" s="58"/>
      <c r="Q625" s="58"/>
      <c r="R625" s="58"/>
      <c r="S625" s="58"/>
    </row>
    <row r="626" spans="1:20" s="104" customFormat="1" x14ac:dyDescent="0.25">
      <c r="A626" s="78"/>
      <c r="B626" s="98"/>
      <c r="C626" s="96"/>
      <c r="D626" s="96"/>
      <c r="E626" s="96"/>
      <c r="F626" s="96"/>
      <c r="G626" s="96"/>
      <c r="H626" s="56"/>
      <c r="I626" s="58"/>
      <c r="J626" s="58"/>
      <c r="K626" s="58"/>
      <c r="L626" s="58"/>
      <c r="M626" s="58"/>
      <c r="N626" s="58"/>
    </row>
    <row r="627" spans="1:20" ht="57" customHeight="1" x14ac:dyDescent="0.25">
      <c r="A627" s="146" t="s">
        <v>835</v>
      </c>
      <c r="B627" s="48" t="s">
        <v>1</v>
      </c>
      <c r="C627" s="48" t="s">
        <v>464</v>
      </c>
      <c r="D627" s="48" t="s">
        <v>465</v>
      </c>
      <c r="E627" s="48" t="s">
        <v>466</v>
      </c>
      <c r="F627" s="148" t="s">
        <v>690</v>
      </c>
      <c r="G627" s="48" t="s">
        <v>465</v>
      </c>
      <c r="H627" s="48" t="s">
        <v>466</v>
      </c>
      <c r="I627" s="48" t="s">
        <v>466</v>
      </c>
      <c r="J627" s="48" t="s">
        <v>466</v>
      </c>
      <c r="K627" s="48" t="s">
        <v>464</v>
      </c>
      <c r="L627" s="148" t="s">
        <v>541</v>
      </c>
      <c r="M627" s="48" t="s">
        <v>2</v>
      </c>
      <c r="N627" s="58"/>
      <c r="O627" s="58"/>
      <c r="P627" s="58"/>
      <c r="Q627" s="58"/>
      <c r="R627" s="57"/>
      <c r="S627" s="57"/>
      <c r="T627" s="46"/>
    </row>
    <row r="628" spans="1:20" x14ac:dyDescent="0.25">
      <c r="A628" s="62" t="s">
        <v>3</v>
      </c>
      <c r="B628" s="60"/>
      <c r="C628" s="271" t="s">
        <v>4</v>
      </c>
      <c r="D628" s="271" t="s">
        <v>4</v>
      </c>
      <c r="E628" s="271" t="s">
        <v>4</v>
      </c>
      <c r="F628" s="271" t="s">
        <v>5</v>
      </c>
      <c r="G628" s="271" t="s">
        <v>6</v>
      </c>
      <c r="H628" s="271" t="s">
        <v>7</v>
      </c>
      <c r="I628" s="271" t="s">
        <v>9</v>
      </c>
      <c r="J628" s="271" t="s">
        <v>113</v>
      </c>
      <c r="K628" s="271" t="s">
        <v>467</v>
      </c>
      <c r="L628" s="271" t="s">
        <v>149</v>
      </c>
      <c r="M628" s="60"/>
      <c r="N628" s="58"/>
      <c r="O628" s="58"/>
      <c r="P628" s="55"/>
      <c r="Q628" s="55"/>
      <c r="R628" s="55"/>
      <c r="S628" s="57"/>
      <c r="T628" s="46"/>
    </row>
    <row r="629" spans="1:20" x14ac:dyDescent="0.25">
      <c r="A629" s="47" t="s">
        <v>144</v>
      </c>
      <c r="B629" s="127">
        <f>C629+D629+E629+L629+M629</f>
        <v>243</v>
      </c>
      <c r="C629" s="130">
        <f>F629+K629</f>
        <v>132</v>
      </c>
      <c r="D629" s="129">
        <f>G629</f>
        <v>63</v>
      </c>
      <c r="E629" s="129">
        <f>H629+I629+J629</f>
        <v>44</v>
      </c>
      <c r="F629" s="123">
        <v>120</v>
      </c>
      <c r="G629" s="123">
        <v>63</v>
      </c>
      <c r="H629" s="123">
        <v>34</v>
      </c>
      <c r="I629" s="123">
        <v>6</v>
      </c>
      <c r="J629" s="123">
        <v>4</v>
      </c>
      <c r="K629" s="123">
        <v>12</v>
      </c>
      <c r="L629" s="123">
        <v>0</v>
      </c>
      <c r="M629" s="129">
        <v>4</v>
      </c>
      <c r="N629" s="58"/>
      <c r="O629" s="55"/>
      <c r="P629" s="55"/>
      <c r="Q629" s="55"/>
      <c r="R629" s="57"/>
      <c r="S629" s="46"/>
    </row>
    <row r="630" spans="1:20" x14ac:dyDescent="0.25">
      <c r="A630" s="47" t="s">
        <v>145</v>
      </c>
      <c r="B630" s="127">
        <f>C630+D630+E630+L630+M630</f>
        <v>427</v>
      </c>
      <c r="C630" s="130">
        <f>F630+K630</f>
        <v>241</v>
      </c>
      <c r="D630" s="129">
        <f>G630</f>
        <v>128</v>
      </c>
      <c r="E630" s="129">
        <f>H630+I630+J630</f>
        <v>44</v>
      </c>
      <c r="F630" s="123">
        <v>225</v>
      </c>
      <c r="G630" s="123">
        <v>128</v>
      </c>
      <c r="H630" s="123">
        <v>38</v>
      </c>
      <c r="I630" s="123">
        <v>4</v>
      </c>
      <c r="J630" s="123">
        <v>2</v>
      </c>
      <c r="K630" s="123">
        <v>16</v>
      </c>
      <c r="L630" s="123">
        <v>1</v>
      </c>
      <c r="M630" s="129">
        <v>13</v>
      </c>
      <c r="N630" s="58"/>
      <c r="O630" s="58"/>
      <c r="P630" s="58"/>
      <c r="Q630" s="57"/>
      <c r="R630" s="57"/>
      <c r="S630" s="46"/>
    </row>
    <row r="631" spans="1:20" x14ac:dyDescent="0.25">
      <c r="A631" s="64" t="s">
        <v>304</v>
      </c>
      <c r="B631" s="127">
        <f t="shared" ref="B631:M631" si="100">SUM(B629:B630)</f>
        <v>670</v>
      </c>
      <c r="C631" s="134">
        <f t="shared" si="100"/>
        <v>373</v>
      </c>
      <c r="D631" s="134">
        <f t="shared" si="100"/>
        <v>191</v>
      </c>
      <c r="E631" s="134">
        <f t="shared" si="100"/>
        <v>88</v>
      </c>
      <c r="F631" s="134">
        <f t="shared" si="100"/>
        <v>345</v>
      </c>
      <c r="G631" s="134">
        <f t="shared" si="100"/>
        <v>191</v>
      </c>
      <c r="H631" s="134">
        <f t="shared" si="100"/>
        <v>72</v>
      </c>
      <c r="I631" s="134">
        <f t="shared" si="100"/>
        <v>10</v>
      </c>
      <c r="J631" s="134">
        <f t="shared" si="100"/>
        <v>6</v>
      </c>
      <c r="K631" s="142">
        <f t="shared" si="100"/>
        <v>28</v>
      </c>
      <c r="L631" s="135">
        <f t="shared" si="100"/>
        <v>1</v>
      </c>
      <c r="M631" s="135">
        <f t="shared" si="100"/>
        <v>17</v>
      </c>
      <c r="N631" s="58"/>
      <c r="O631" s="58"/>
      <c r="P631" s="58"/>
      <c r="Q631" s="46"/>
      <c r="R631" s="46"/>
      <c r="S631" s="46"/>
    </row>
    <row r="632" spans="1:20" x14ac:dyDescent="0.25">
      <c r="A632" s="91"/>
      <c r="B632" s="77"/>
      <c r="C632" s="78"/>
      <c r="D632" s="77"/>
      <c r="E632" s="73"/>
      <c r="F632" s="73"/>
      <c r="G632" s="58"/>
      <c r="H632" s="78"/>
      <c r="I632" s="58"/>
      <c r="J632" s="58"/>
      <c r="K632" s="58"/>
      <c r="L632" s="58"/>
      <c r="M632" s="46"/>
      <c r="N632" s="46"/>
      <c r="O632" s="46"/>
    </row>
    <row r="633" spans="1:20" ht="57" customHeight="1" x14ac:dyDescent="0.25">
      <c r="A633" s="146" t="s">
        <v>836</v>
      </c>
      <c r="B633" s="48" t="s">
        <v>1</v>
      </c>
      <c r="C633" s="48" t="s">
        <v>468</v>
      </c>
      <c r="D633" s="48" t="s">
        <v>469</v>
      </c>
      <c r="E633" s="148" t="s">
        <v>691</v>
      </c>
      <c r="F633" s="148" t="s">
        <v>692</v>
      </c>
      <c r="G633" s="48" t="s">
        <v>468</v>
      </c>
      <c r="H633" s="48" t="s">
        <v>469</v>
      </c>
      <c r="I633" s="48" t="s">
        <v>468</v>
      </c>
      <c r="J633" s="48" t="s">
        <v>469</v>
      </c>
      <c r="K633" s="148" t="s">
        <v>541</v>
      </c>
      <c r="L633" s="48" t="s">
        <v>2</v>
      </c>
      <c r="M633" s="58"/>
      <c r="N633" s="58"/>
      <c r="O633" s="58"/>
      <c r="P633" s="57"/>
      <c r="Q633" s="57"/>
    </row>
    <row r="634" spans="1:20" x14ac:dyDescent="0.25">
      <c r="A634" s="62" t="s">
        <v>302</v>
      </c>
      <c r="B634" s="60"/>
      <c r="C634" s="271" t="s">
        <v>4</v>
      </c>
      <c r="D634" s="271" t="s">
        <v>4</v>
      </c>
      <c r="E634" s="271" t="s">
        <v>6</v>
      </c>
      <c r="F634" s="271" t="s">
        <v>6</v>
      </c>
      <c r="G634" s="271" t="s">
        <v>7</v>
      </c>
      <c r="H634" s="271" t="s">
        <v>7</v>
      </c>
      <c r="I634" s="271" t="s">
        <v>9</v>
      </c>
      <c r="J634" s="271" t="s">
        <v>9</v>
      </c>
      <c r="K634" s="271" t="s">
        <v>149</v>
      </c>
      <c r="L634" s="60"/>
      <c r="M634" s="58"/>
      <c r="N634" s="55"/>
      <c r="O634" s="55"/>
      <c r="P634" s="55"/>
      <c r="Q634" s="55"/>
    </row>
    <row r="635" spans="1:20" x14ac:dyDescent="0.25">
      <c r="A635" s="47" t="s">
        <v>144</v>
      </c>
      <c r="B635" s="127">
        <f>C635+D635+K635+L635</f>
        <v>484</v>
      </c>
      <c r="C635" s="130">
        <f>E635+G635+I635</f>
        <v>195</v>
      </c>
      <c r="D635" s="129">
        <f>F635+H635+J635</f>
        <v>197</v>
      </c>
      <c r="E635" s="123">
        <v>138</v>
      </c>
      <c r="F635" s="123">
        <v>142</v>
      </c>
      <c r="G635" s="123">
        <v>37</v>
      </c>
      <c r="H635" s="123">
        <v>39</v>
      </c>
      <c r="I635" s="123">
        <v>20</v>
      </c>
      <c r="J635" s="123">
        <v>16</v>
      </c>
      <c r="K635" s="123">
        <v>1</v>
      </c>
      <c r="L635" s="129">
        <v>91</v>
      </c>
      <c r="M635" s="58"/>
      <c r="N635" s="287"/>
      <c r="O635" s="55"/>
      <c r="P635" s="55"/>
      <c r="Q635" s="55"/>
    </row>
    <row r="636" spans="1:20" x14ac:dyDescent="0.25">
      <c r="A636" s="47" t="s">
        <v>145</v>
      </c>
      <c r="B636" s="127">
        <f>C636+D636+K636+L636</f>
        <v>856</v>
      </c>
      <c r="C636" s="130">
        <f>E636+G636+I636</f>
        <v>341</v>
      </c>
      <c r="D636" s="129">
        <f>F636+H636+J636</f>
        <v>314</v>
      </c>
      <c r="E636" s="123">
        <v>245</v>
      </c>
      <c r="F636" s="123">
        <v>222</v>
      </c>
      <c r="G636" s="123">
        <v>49</v>
      </c>
      <c r="H636" s="123">
        <v>49</v>
      </c>
      <c r="I636" s="123">
        <v>47</v>
      </c>
      <c r="J636" s="123">
        <v>43</v>
      </c>
      <c r="K636" s="123">
        <v>4</v>
      </c>
      <c r="L636" s="129">
        <v>197</v>
      </c>
      <c r="M636" s="58"/>
      <c r="N636" s="287"/>
      <c r="O636" s="55"/>
      <c r="P636" s="55"/>
      <c r="Q636" s="57"/>
    </row>
    <row r="637" spans="1:20" x14ac:dyDescent="0.25">
      <c r="A637" s="64" t="s">
        <v>304</v>
      </c>
      <c r="B637" s="127">
        <f t="shared" ref="B637:L637" si="101">SUM(B635:B636)</f>
        <v>1340</v>
      </c>
      <c r="C637" s="162">
        <f t="shared" si="101"/>
        <v>536</v>
      </c>
      <c r="D637" s="163">
        <f t="shared" si="101"/>
        <v>511</v>
      </c>
      <c r="E637" s="162">
        <f t="shared" si="101"/>
        <v>383</v>
      </c>
      <c r="F637" s="162">
        <f t="shared" si="101"/>
        <v>364</v>
      </c>
      <c r="G637" s="162">
        <f t="shared" si="101"/>
        <v>86</v>
      </c>
      <c r="H637" s="162">
        <f t="shared" si="101"/>
        <v>88</v>
      </c>
      <c r="I637" s="162">
        <f t="shared" si="101"/>
        <v>67</v>
      </c>
      <c r="J637" s="162">
        <f t="shared" si="101"/>
        <v>59</v>
      </c>
      <c r="K637" s="162">
        <f t="shared" si="101"/>
        <v>5</v>
      </c>
      <c r="L637" s="138">
        <f t="shared" si="101"/>
        <v>288</v>
      </c>
      <c r="M637" s="58"/>
      <c r="N637" s="58"/>
      <c r="O637" s="58"/>
      <c r="P637" s="57"/>
      <c r="Q637" s="57"/>
    </row>
    <row r="638" spans="1:20" ht="15.75" customHeight="1" x14ac:dyDescent="0.25">
      <c r="A638" s="68"/>
      <c r="B638" s="72"/>
      <c r="C638" s="72"/>
      <c r="D638" s="72"/>
      <c r="E638" s="68"/>
      <c r="F638" s="90"/>
      <c r="G638" s="58"/>
      <c r="H638" s="58"/>
      <c r="I638" s="58"/>
      <c r="J638" s="58"/>
      <c r="K638" s="58"/>
      <c r="L638" s="58"/>
      <c r="M638" s="46"/>
      <c r="N638" s="46"/>
      <c r="O638" s="46"/>
    </row>
    <row r="639" spans="1:20" ht="57" customHeight="1" x14ac:dyDescent="0.25">
      <c r="A639" s="146" t="s">
        <v>837</v>
      </c>
      <c r="B639" s="48" t="s">
        <v>1</v>
      </c>
      <c r="C639" s="48" t="s">
        <v>470</v>
      </c>
      <c r="D639" s="148" t="s">
        <v>693</v>
      </c>
      <c r="E639" s="148" t="s">
        <v>541</v>
      </c>
      <c r="F639" s="48" t="s">
        <v>2</v>
      </c>
      <c r="G639" s="58"/>
      <c r="H639" s="58"/>
      <c r="I639" s="46"/>
      <c r="J639" s="46"/>
      <c r="K639" s="46"/>
    </row>
    <row r="640" spans="1:20" x14ac:dyDescent="0.25">
      <c r="A640" s="62" t="s">
        <v>3</v>
      </c>
      <c r="B640" s="60"/>
      <c r="C640" s="271" t="s">
        <v>4</v>
      </c>
      <c r="D640" s="271" t="s">
        <v>6</v>
      </c>
      <c r="E640" s="271" t="s">
        <v>149</v>
      </c>
      <c r="F640" s="60"/>
      <c r="G640" s="58"/>
      <c r="H640" s="58"/>
      <c r="I640" s="46"/>
      <c r="J640" s="46"/>
      <c r="K640" s="46"/>
    </row>
    <row r="641" spans="1:17" x14ac:dyDescent="0.25">
      <c r="A641" s="47" t="s">
        <v>240</v>
      </c>
      <c r="B641" s="127">
        <f>C641+E641+F641</f>
        <v>124</v>
      </c>
      <c r="C641" s="130">
        <f>D641</f>
        <v>107</v>
      </c>
      <c r="D641" s="123">
        <v>107</v>
      </c>
      <c r="E641" s="123">
        <v>0</v>
      </c>
      <c r="F641" s="129">
        <v>17</v>
      </c>
      <c r="G641" s="58"/>
      <c r="H641" s="58"/>
      <c r="I641" s="46"/>
      <c r="J641" s="46"/>
      <c r="K641" s="46"/>
    </row>
    <row r="642" spans="1:17" x14ac:dyDescent="0.25">
      <c r="A642" s="64" t="s">
        <v>304</v>
      </c>
      <c r="B642" s="127">
        <f>SUM(B641)</f>
        <v>124</v>
      </c>
      <c r="C642" s="127">
        <f>SUM(C641)</f>
        <v>107</v>
      </c>
      <c r="D642" s="134">
        <f>SUM(D641)</f>
        <v>107</v>
      </c>
      <c r="E642" s="134">
        <f>SUM(E641)</f>
        <v>0</v>
      </c>
      <c r="F642" s="135">
        <f>SUM(F641)</f>
        <v>17</v>
      </c>
      <c r="G642" s="58"/>
      <c r="H642" s="58"/>
      <c r="I642" s="46"/>
      <c r="J642" s="46"/>
      <c r="K642" s="46"/>
    </row>
    <row r="643" spans="1:17" ht="16.5" customHeight="1" x14ac:dyDescent="0.25">
      <c r="A643" s="78"/>
      <c r="B643" s="98"/>
      <c r="C643" s="98"/>
      <c r="D643" s="96"/>
      <c r="E643" s="98"/>
      <c r="F643" s="96"/>
      <c r="G643" s="98"/>
      <c r="H643" s="96"/>
      <c r="I643" s="96"/>
      <c r="J643" s="56"/>
      <c r="K643" s="58"/>
      <c r="L643" s="58"/>
      <c r="M643" s="46"/>
      <c r="N643" s="46"/>
      <c r="O643" s="46"/>
    </row>
    <row r="644" spans="1:17" ht="57" customHeight="1" x14ac:dyDescent="0.25">
      <c r="A644" s="146" t="s">
        <v>838</v>
      </c>
      <c r="B644" s="48" t="s">
        <v>1</v>
      </c>
      <c r="C644" s="48" t="s">
        <v>471</v>
      </c>
      <c r="D644" s="148" t="s">
        <v>694</v>
      </c>
      <c r="E644" s="148" t="s">
        <v>541</v>
      </c>
      <c r="F644" s="48" t="s">
        <v>2</v>
      </c>
      <c r="G644" s="58"/>
      <c r="H644" s="58"/>
      <c r="I644" s="46"/>
      <c r="J644" s="46"/>
      <c r="K644" s="46"/>
    </row>
    <row r="645" spans="1:17" ht="16.5" customHeight="1" x14ac:dyDescent="0.25">
      <c r="A645" s="62" t="s">
        <v>3</v>
      </c>
      <c r="B645" s="60"/>
      <c r="C645" s="271" t="s">
        <v>4</v>
      </c>
      <c r="D645" s="271" t="s">
        <v>6</v>
      </c>
      <c r="E645" s="271" t="s">
        <v>149</v>
      </c>
      <c r="F645" s="60"/>
      <c r="G645" s="58"/>
      <c r="H645" s="58"/>
      <c r="I645" s="46"/>
      <c r="J645" s="46"/>
      <c r="K645" s="46"/>
    </row>
    <row r="646" spans="1:17" ht="16.5" customHeight="1" x14ac:dyDescent="0.25">
      <c r="A646" s="47" t="s">
        <v>240</v>
      </c>
      <c r="B646" s="127">
        <f>+C646+E646+F646</f>
        <v>124</v>
      </c>
      <c r="C646" s="130">
        <f>D646</f>
        <v>112</v>
      </c>
      <c r="D646" s="123">
        <v>112</v>
      </c>
      <c r="E646" s="123">
        <v>0</v>
      </c>
      <c r="F646" s="129">
        <v>12</v>
      </c>
      <c r="G646" s="58"/>
      <c r="H646" s="58"/>
      <c r="I646" s="46"/>
      <c r="J646" s="46"/>
      <c r="K646" s="46"/>
    </row>
    <row r="647" spans="1:17" ht="16.5" customHeight="1" x14ac:dyDescent="0.25">
      <c r="A647" s="64" t="s">
        <v>304</v>
      </c>
      <c r="B647" s="127">
        <f>SUM(B646)</f>
        <v>124</v>
      </c>
      <c r="C647" s="127">
        <f>SUM(C646)</f>
        <v>112</v>
      </c>
      <c r="D647" s="134">
        <f>SUM(D646)</f>
        <v>112</v>
      </c>
      <c r="E647" s="134">
        <f>SUM(E646)</f>
        <v>0</v>
      </c>
      <c r="F647" s="135">
        <f>SUM(F646)</f>
        <v>12</v>
      </c>
      <c r="G647" s="58"/>
      <c r="H647" s="58"/>
      <c r="I647" s="46"/>
      <c r="J647" s="46"/>
      <c r="K647" s="46"/>
    </row>
    <row r="648" spans="1:17" x14ac:dyDescent="0.25">
      <c r="A648" s="78"/>
      <c r="B648" s="98"/>
      <c r="C648" s="98"/>
      <c r="D648" s="96"/>
      <c r="E648" s="98"/>
      <c r="F648" s="96"/>
      <c r="G648" s="98"/>
      <c r="H648" s="96"/>
      <c r="I648" s="96"/>
      <c r="J648" s="56"/>
      <c r="K648" s="58"/>
      <c r="L648" s="58"/>
      <c r="M648" s="46"/>
      <c r="N648" s="46"/>
      <c r="O648" s="46"/>
    </row>
    <row r="649" spans="1:17" ht="81" customHeight="1" x14ac:dyDescent="0.25">
      <c r="A649" s="146" t="s">
        <v>839</v>
      </c>
      <c r="B649" s="48" t="s">
        <v>1</v>
      </c>
      <c r="C649" s="48" t="s">
        <v>472</v>
      </c>
      <c r="D649" s="148" t="s">
        <v>695</v>
      </c>
      <c r="E649" s="148" t="s">
        <v>541</v>
      </c>
      <c r="F649" s="48" t="s">
        <v>2</v>
      </c>
      <c r="G649" s="98"/>
      <c r="H649" s="96"/>
      <c r="I649" s="96"/>
      <c r="J649" s="56"/>
      <c r="K649" s="58"/>
      <c r="L649" s="58"/>
      <c r="M649" s="46"/>
      <c r="N649" s="46"/>
      <c r="O649" s="46"/>
    </row>
    <row r="650" spans="1:17" x14ac:dyDescent="0.25">
      <c r="A650" s="62" t="s">
        <v>3</v>
      </c>
      <c r="B650" s="60"/>
      <c r="C650" s="271" t="s">
        <v>4</v>
      </c>
      <c r="D650" s="271" t="s">
        <v>6</v>
      </c>
      <c r="E650" s="271" t="s">
        <v>149</v>
      </c>
      <c r="F650" s="60"/>
      <c r="G650" s="98"/>
      <c r="H650" s="96"/>
      <c r="I650" s="96"/>
      <c r="J650" s="56"/>
      <c r="K650" s="58"/>
      <c r="L650" s="58"/>
      <c r="M650" s="46"/>
      <c r="N650" s="46"/>
      <c r="O650" s="46"/>
    </row>
    <row r="651" spans="1:17" x14ac:dyDescent="0.25">
      <c r="A651" s="47" t="s">
        <v>240</v>
      </c>
      <c r="B651" s="127">
        <f>+C651+E651+F651</f>
        <v>124</v>
      </c>
      <c r="C651" s="130">
        <f>D651</f>
        <v>114</v>
      </c>
      <c r="D651" s="123">
        <v>114</v>
      </c>
      <c r="E651" s="123">
        <v>0</v>
      </c>
      <c r="F651" s="129">
        <v>10</v>
      </c>
      <c r="G651" s="98"/>
      <c r="H651" s="96"/>
      <c r="I651" s="96"/>
      <c r="J651" s="56"/>
      <c r="K651" s="58"/>
      <c r="L651" s="58"/>
      <c r="M651" s="46"/>
      <c r="N651" s="46"/>
      <c r="O651" s="46"/>
    </row>
    <row r="652" spans="1:17" x14ac:dyDescent="0.25">
      <c r="A652" s="64" t="s">
        <v>304</v>
      </c>
      <c r="B652" s="127">
        <f>SUM(B651)</f>
        <v>124</v>
      </c>
      <c r="C652" s="127">
        <f>SUM(C651)</f>
        <v>114</v>
      </c>
      <c r="D652" s="134">
        <f>SUM(D651)</f>
        <v>114</v>
      </c>
      <c r="E652" s="134">
        <f>SUM(E651)</f>
        <v>0</v>
      </c>
      <c r="F652" s="135">
        <f>SUM(F651)</f>
        <v>10</v>
      </c>
      <c r="G652" s="98"/>
      <c r="H652" s="96"/>
      <c r="I652" s="96"/>
      <c r="J652" s="56"/>
      <c r="K652" s="58"/>
      <c r="L652" s="58"/>
      <c r="M652" s="46"/>
      <c r="N652" s="46"/>
      <c r="O652" s="46"/>
    </row>
    <row r="653" spans="1:17" x14ac:dyDescent="0.25">
      <c r="A653" s="78"/>
      <c r="B653" s="98"/>
      <c r="C653" s="98"/>
      <c r="D653" s="96"/>
      <c r="E653" s="98"/>
      <c r="F653" s="96"/>
      <c r="G653" s="98"/>
      <c r="H653" s="96"/>
      <c r="I653" s="96"/>
      <c r="J653" s="56"/>
      <c r="K653" s="58"/>
      <c r="L653" s="58"/>
      <c r="M653" s="46"/>
      <c r="N653" s="46"/>
      <c r="O653" s="46"/>
    </row>
    <row r="654" spans="1:17" ht="72.75" customHeight="1" x14ac:dyDescent="0.25">
      <c r="A654" s="146" t="s">
        <v>840</v>
      </c>
      <c r="B654" s="48" t="s">
        <v>1</v>
      </c>
      <c r="C654" s="48" t="s">
        <v>473</v>
      </c>
      <c r="D654" s="48" t="s">
        <v>474</v>
      </c>
      <c r="E654" s="148" t="s">
        <v>696</v>
      </c>
      <c r="F654" s="148" t="s">
        <v>697</v>
      </c>
      <c r="G654" s="148" t="s">
        <v>541</v>
      </c>
      <c r="H654" s="48" t="s">
        <v>2</v>
      </c>
      <c r="I654" s="98"/>
      <c r="J654" s="96"/>
      <c r="K654" s="96"/>
      <c r="L654" s="56"/>
      <c r="M654" s="58"/>
      <c r="N654" s="58"/>
      <c r="O654" s="46"/>
      <c r="P654" s="46"/>
      <c r="Q654" s="46"/>
    </row>
    <row r="655" spans="1:17" x14ac:dyDescent="0.25">
      <c r="A655" s="62" t="s">
        <v>302</v>
      </c>
      <c r="B655" s="60"/>
      <c r="C655" s="271" t="s">
        <v>4</v>
      </c>
      <c r="D655" s="271" t="s">
        <v>4</v>
      </c>
      <c r="E655" s="271" t="s">
        <v>6</v>
      </c>
      <c r="F655" s="271" t="s">
        <v>6</v>
      </c>
      <c r="G655" s="271" t="s">
        <v>149</v>
      </c>
      <c r="H655" s="60"/>
      <c r="I655" s="98"/>
      <c r="J655" s="96"/>
      <c r="K655" s="96"/>
      <c r="L655" s="56"/>
      <c r="M655" s="58"/>
      <c r="N655" s="58"/>
      <c r="O655" s="46"/>
      <c r="P655" s="46"/>
      <c r="Q655" s="46"/>
    </row>
    <row r="656" spans="1:17" x14ac:dyDescent="0.25">
      <c r="A656" s="47" t="s">
        <v>240</v>
      </c>
      <c r="B656" s="127">
        <f>C656+D656+G656+H656</f>
        <v>248</v>
      </c>
      <c r="C656" s="130">
        <f>E656</f>
        <v>112</v>
      </c>
      <c r="D656" s="129">
        <f>+F656</f>
        <v>104</v>
      </c>
      <c r="E656" s="123">
        <v>112</v>
      </c>
      <c r="F656" s="123">
        <v>104</v>
      </c>
      <c r="G656" s="123">
        <v>1</v>
      </c>
      <c r="H656" s="129">
        <v>31</v>
      </c>
      <c r="I656" s="98"/>
      <c r="J656" s="96"/>
      <c r="K656" s="96"/>
      <c r="L656" s="56"/>
      <c r="M656" s="58"/>
      <c r="N656" s="58"/>
      <c r="O656" s="46"/>
      <c r="P656" s="46"/>
      <c r="Q656" s="46"/>
    </row>
    <row r="657" spans="1:17" x14ac:dyDescent="0.25">
      <c r="A657" s="64" t="s">
        <v>304</v>
      </c>
      <c r="B657" s="127">
        <f t="shared" ref="B657:H657" si="102">SUM(B656)</f>
        <v>248</v>
      </c>
      <c r="C657" s="127">
        <f t="shared" si="102"/>
        <v>112</v>
      </c>
      <c r="D657" s="134">
        <f t="shared" si="102"/>
        <v>104</v>
      </c>
      <c r="E657" s="134">
        <f t="shared" si="102"/>
        <v>112</v>
      </c>
      <c r="F657" s="134">
        <f t="shared" si="102"/>
        <v>104</v>
      </c>
      <c r="G657" s="134">
        <f t="shared" si="102"/>
        <v>1</v>
      </c>
      <c r="H657" s="135">
        <f t="shared" si="102"/>
        <v>31</v>
      </c>
      <c r="I657" s="98"/>
      <c r="J657" s="96"/>
      <c r="K657" s="96"/>
      <c r="L657" s="56"/>
      <c r="M657" s="58"/>
      <c r="N657" s="58"/>
      <c r="O657" s="46"/>
      <c r="P657" s="46"/>
      <c r="Q657" s="46"/>
    </row>
    <row r="658" spans="1:17" x14ac:dyDescent="0.25">
      <c r="A658" s="78"/>
      <c r="B658" s="98"/>
      <c r="C658" s="98"/>
      <c r="D658" s="96"/>
      <c r="E658" s="98"/>
      <c r="F658" s="96"/>
      <c r="G658" s="98"/>
      <c r="H658" s="96"/>
      <c r="I658" s="96"/>
      <c r="J658" s="56"/>
      <c r="K658" s="58"/>
      <c r="L658" s="58"/>
      <c r="M658" s="46"/>
      <c r="N658" s="46"/>
      <c r="O658" s="46"/>
    </row>
    <row r="659" spans="1:17" ht="57" customHeight="1" x14ac:dyDescent="0.25">
      <c r="A659" s="146" t="s">
        <v>841</v>
      </c>
      <c r="B659" s="48" t="s">
        <v>1</v>
      </c>
      <c r="C659" s="48" t="s">
        <v>475</v>
      </c>
      <c r="D659" s="148" t="s">
        <v>698</v>
      </c>
      <c r="E659" s="148" t="s">
        <v>541</v>
      </c>
      <c r="F659" s="48" t="s">
        <v>2</v>
      </c>
      <c r="G659" s="96"/>
      <c r="H659" s="56"/>
      <c r="I659" s="58"/>
      <c r="J659" s="58"/>
      <c r="K659" s="46"/>
      <c r="L659" s="46"/>
      <c r="M659" s="46"/>
    </row>
    <row r="660" spans="1:17" x14ac:dyDescent="0.25">
      <c r="A660" s="62" t="s">
        <v>3</v>
      </c>
      <c r="B660" s="60"/>
      <c r="C660" s="271" t="s">
        <v>4</v>
      </c>
      <c r="D660" s="271" t="s">
        <v>6</v>
      </c>
      <c r="E660" s="271" t="s">
        <v>149</v>
      </c>
      <c r="F660" s="271"/>
      <c r="G660" s="96"/>
      <c r="H660" s="56"/>
      <c r="I660" s="58"/>
      <c r="J660" s="58"/>
      <c r="K660" s="46"/>
      <c r="L660" s="46"/>
      <c r="M660" s="46"/>
    </row>
    <row r="661" spans="1:17" ht="16.5" customHeight="1" x14ac:dyDescent="0.25">
      <c r="A661" s="47" t="s">
        <v>240</v>
      </c>
      <c r="B661" s="127">
        <f>C661+E661+F661</f>
        <v>124</v>
      </c>
      <c r="C661" s="130">
        <f>D661</f>
        <v>111</v>
      </c>
      <c r="D661" s="123">
        <v>111</v>
      </c>
      <c r="E661" s="123">
        <v>0</v>
      </c>
      <c r="F661" s="129">
        <v>13</v>
      </c>
      <c r="G661" s="96"/>
      <c r="H661" s="56"/>
      <c r="I661" s="58"/>
      <c r="J661" s="58"/>
      <c r="K661" s="46"/>
      <c r="L661" s="46"/>
      <c r="M661" s="46"/>
    </row>
    <row r="662" spans="1:17" x14ac:dyDescent="0.25">
      <c r="A662" s="64" t="s">
        <v>304</v>
      </c>
      <c r="B662" s="127">
        <f>SUM(B661)</f>
        <v>124</v>
      </c>
      <c r="C662" s="127">
        <f>SUM(C661)</f>
        <v>111</v>
      </c>
      <c r="D662" s="134">
        <f>SUM(D661)</f>
        <v>111</v>
      </c>
      <c r="E662" s="134">
        <f>SUM(E661)</f>
        <v>0</v>
      </c>
      <c r="F662" s="135">
        <f>SUM(F661)</f>
        <v>13</v>
      </c>
      <c r="G662" s="96"/>
      <c r="H662" s="56"/>
      <c r="I662" s="58"/>
      <c r="J662" s="58"/>
      <c r="K662" s="46"/>
      <c r="L662" s="46"/>
      <c r="M662" s="46"/>
    </row>
    <row r="663" spans="1:17" x14ac:dyDescent="0.25">
      <c r="A663" s="78"/>
      <c r="B663" s="98"/>
      <c r="C663" s="98"/>
      <c r="D663" s="96"/>
      <c r="E663" s="98"/>
      <c r="F663" s="96"/>
      <c r="G663" s="98"/>
      <c r="H663" s="96"/>
      <c r="I663" s="96"/>
      <c r="J663" s="56"/>
      <c r="K663" s="58"/>
      <c r="L663" s="58"/>
      <c r="M663" s="46"/>
      <c r="N663" s="46"/>
      <c r="O663" s="46"/>
    </row>
    <row r="664" spans="1:17" ht="57" customHeight="1" x14ac:dyDescent="0.25">
      <c r="A664" s="146" t="s">
        <v>842</v>
      </c>
      <c r="B664" s="48" t="s">
        <v>1</v>
      </c>
      <c r="C664" s="48" t="s">
        <v>476</v>
      </c>
      <c r="D664" s="148" t="s">
        <v>699</v>
      </c>
      <c r="E664" s="48" t="s">
        <v>476</v>
      </c>
      <c r="F664" s="48" t="s">
        <v>476</v>
      </c>
      <c r="G664" s="220" t="s">
        <v>541</v>
      </c>
      <c r="H664" s="48" t="s">
        <v>2</v>
      </c>
      <c r="I664" s="58"/>
      <c r="J664" s="58"/>
      <c r="K664" s="58"/>
    </row>
    <row r="665" spans="1:17" x14ac:dyDescent="0.25">
      <c r="A665" s="62" t="s">
        <v>3</v>
      </c>
      <c r="B665" s="60"/>
      <c r="C665" s="271" t="s">
        <v>4</v>
      </c>
      <c r="D665" s="271" t="s">
        <v>6</v>
      </c>
      <c r="E665" s="271" t="s">
        <v>7</v>
      </c>
      <c r="F665" s="271" t="s">
        <v>9</v>
      </c>
      <c r="G665" s="271" t="s">
        <v>149</v>
      </c>
      <c r="H665" s="60"/>
      <c r="I665" s="58"/>
      <c r="J665" s="58"/>
      <c r="K665" s="58"/>
    </row>
    <row r="666" spans="1:17" x14ac:dyDescent="0.25">
      <c r="A666" s="47" t="s">
        <v>160</v>
      </c>
      <c r="B666" s="127">
        <f>C666+G666+H666</f>
        <v>175</v>
      </c>
      <c r="C666" s="130">
        <f>D666+E666+F666</f>
        <v>149</v>
      </c>
      <c r="D666" s="123">
        <v>119</v>
      </c>
      <c r="E666" s="123">
        <v>19</v>
      </c>
      <c r="F666" s="123">
        <v>11</v>
      </c>
      <c r="G666" s="123">
        <v>1</v>
      </c>
      <c r="H666" s="129">
        <v>25</v>
      </c>
      <c r="I666" s="58"/>
      <c r="J666" s="55"/>
      <c r="K666" s="55"/>
    </row>
    <row r="667" spans="1:17" x14ac:dyDescent="0.25">
      <c r="A667" s="47" t="s">
        <v>161</v>
      </c>
      <c r="B667" s="127">
        <f>C667+G667+H667</f>
        <v>169</v>
      </c>
      <c r="C667" s="130">
        <f>D667+E667+F667</f>
        <v>138</v>
      </c>
      <c r="D667" s="123">
        <v>95</v>
      </c>
      <c r="E667" s="123">
        <v>20</v>
      </c>
      <c r="F667" s="123">
        <v>23</v>
      </c>
      <c r="G667" s="123">
        <v>1</v>
      </c>
      <c r="H667" s="129">
        <v>30</v>
      </c>
      <c r="I667" s="58"/>
      <c r="J667" s="55"/>
      <c r="K667" s="55"/>
    </row>
    <row r="668" spans="1:17" x14ac:dyDescent="0.25">
      <c r="A668" s="64" t="s">
        <v>304</v>
      </c>
      <c r="B668" s="127">
        <f t="shared" ref="B668:G668" si="103">SUM(B666:B667)</f>
        <v>344</v>
      </c>
      <c r="C668" s="134">
        <f t="shared" si="103"/>
        <v>287</v>
      </c>
      <c r="D668" s="134">
        <f t="shared" si="103"/>
        <v>214</v>
      </c>
      <c r="E668" s="134">
        <f t="shared" si="103"/>
        <v>39</v>
      </c>
      <c r="F668" s="134">
        <f t="shared" si="103"/>
        <v>34</v>
      </c>
      <c r="G668" s="134">
        <f t="shared" si="103"/>
        <v>2</v>
      </c>
      <c r="H668" s="135">
        <f>SUM(H666:H667)</f>
        <v>55</v>
      </c>
      <c r="I668" s="58"/>
      <c r="J668" s="58"/>
      <c r="K668" s="58"/>
    </row>
    <row r="669" spans="1:17" x14ac:dyDescent="0.25">
      <c r="A669" s="68"/>
      <c r="B669" s="72"/>
      <c r="C669" s="72"/>
      <c r="D669" s="72"/>
      <c r="E669" s="68"/>
      <c r="F669" s="90"/>
      <c r="G669" s="58"/>
      <c r="H669" s="58"/>
      <c r="I669" s="58"/>
      <c r="J669" s="58"/>
      <c r="K669" s="58"/>
      <c r="L669" s="58"/>
      <c r="M669" s="46"/>
      <c r="N669" s="57"/>
      <c r="O669" s="57"/>
    </row>
    <row r="670" spans="1:17" ht="57" customHeight="1" x14ac:dyDescent="0.25">
      <c r="A670" s="146" t="s">
        <v>843</v>
      </c>
      <c r="B670" s="48" t="s">
        <v>1</v>
      </c>
      <c r="C670" s="48" t="s">
        <v>477</v>
      </c>
      <c r="D670" s="148" t="s">
        <v>700</v>
      </c>
      <c r="E670" s="48" t="s">
        <v>477</v>
      </c>
      <c r="F670" s="48" t="s">
        <v>477</v>
      </c>
      <c r="G670" s="148" t="s">
        <v>541</v>
      </c>
      <c r="H670" s="48" t="s">
        <v>2</v>
      </c>
      <c r="I670" s="58"/>
      <c r="J670" s="58"/>
      <c r="K670" s="57"/>
      <c r="L670" s="57"/>
      <c r="M670" s="57"/>
      <c r="N670" s="57"/>
    </row>
    <row r="671" spans="1:17" x14ac:dyDescent="0.25">
      <c r="A671" s="62" t="s">
        <v>3</v>
      </c>
      <c r="B671" s="60"/>
      <c r="C671" s="271" t="s">
        <v>4</v>
      </c>
      <c r="D671" s="271" t="s">
        <v>6</v>
      </c>
      <c r="E671" s="271" t="s">
        <v>7</v>
      </c>
      <c r="F671" s="271" t="s">
        <v>9</v>
      </c>
      <c r="G671" s="271" t="s">
        <v>149</v>
      </c>
      <c r="H671" s="60"/>
      <c r="I671" s="58"/>
      <c r="J671" s="58"/>
      <c r="K671" s="55"/>
      <c r="L671" s="55"/>
      <c r="M671" s="55"/>
      <c r="N671" s="55"/>
    </row>
    <row r="672" spans="1:17" x14ac:dyDescent="0.25">
      <c r="A672" s="47" t="s">
        <v>160</v>
      </c>
      <c r="B672" s="127">
        <f>C672+G672+H672</f>
        <v>175</v>
      </c>
      <c r="C672" s="130">
        <f>D672+E672+F672</f>
        <v>155</v>
      </c>
      <c r="D672" s="123">
        <v>121</v>
      </c>
      <c r="E672" s="123">
        <v>24</v>
      </c>
      <c r="F672" s="123">
        <v>10</v>
      </c>
      <c r="G672" s="123">
        <v>0</v>
      </c>
      <c r="H672" s="129">
        <v>20</v>
      </c>
      <c r="I672" s="58"/>
      <c r="J672" s="55"/>
      <c r="K672" s="55"/>
      <c r="L672" s="55"/>
      <c r="M672" s="55"/>
      <c r="N672" s="55"/>
    </row>
    <row r="673" spans="1:15" x14ac:dyDescent="0.25">
      <c r="A673" s="47" t="s">
        <v>161</v>
      </c>
      <c r="B673" s="127">
        <f>C673+G673+H673</f>
        <v>169</v>
      </c>
      <c r="C673" s="130">
        <f>D673+E673+F673</f>
        <v>142</v>
      </c>
      <c r="D673" s="123">
        <v>94</v>
      </c>
      <c r="E673" s="123">
        <v>25</v>
      </c>
      <c r="F673" s="123">
        <v>23</v>
      </c>
      <c r="G673" s="123">
        <v>0</v>
      </c>
      <c r="H673" s="129">
        <v>27</v>
      </c>
      <c r="I673" s="58"/>
      <c r="J673" s="55"/>
      <c r="K673" s="55"/>
      <c r="L673" s="57"/>
      <c r="M673" s="57"/>
      <c r="N673" s="57"/>
    </row>
    <row r="674" spans="1:15" x14ac:dyDescent="0.25">
      <c r="A674" s="64" t="s">
        <v>304</v>
      </c>
      <c r="B674" s="127">
        <f t="shared" ref="B674:G674" si="104">SUM(B672:B673)</f>
        <v>344</v>
      </c>
      <c r="C674" s="134">
        <f t="shared" si="104"/>
        <v>297</v>
      </c>
      <c r="D674" s="134">
        <f t="shared" si="104"/>
        <v>215</v>
      </c>
      <c r="E674" s="134">
        <f t="shared" si="104"/>
        <v>49</v>
      </c>
      <c r="F674" s="134">
        <f t="shared" si="104"/>
        <v>33</v>
      </c>
      <c r="G674" s="134">
        <f t="shared" si="104"/>
        <v>0</v>
      </c>
      <c r="H674" s="135">
        <f>SUM(H672:H673)</f>
        <v>47</v>
      </c>
      <c r="I674" s="58"/>
      <c r="J674" s="58"/>
      <c r="K674" s="46"/>
      <c r="L674" s="46"/>
      <c r="M674" s="46"/>
      <c r="N674" s="46"/>
    </row>
    <row r="675" spans="1:15" x14ac:dyDescent="0.25">
      <c r="A675" s="53"/>
      <c r="B675" s="77"/>
      <c r="C675" s="78"/>
      <c r="D675" s="76"/>
      <c r="E675" s="76"/>
      <c r="F675" s="76"/>
      <c r="G675" s="68"/>
      <c r="H675" s="58"/>
      <c r="I675" s="58"/>
      <c r="J675" s="58"/>
      <c r="K675" s="58"/>
      <c r="L675" s="58"/>
      <c r="M675" s="46"/>
      <c r="N675" s="46"/>
      <c r="O675" s="46"/>
    </row>
    <row r="676" spans="1:15" ht="57" customHeight="1" x14ac:dyDescent="0.25">
      <c r="A676" s="146" t="s">
        <v>844</v>
      </c>
      <c r="B676" s="48" t="s">
        <v>1</v>
      </c>
      <c r="C676" s="48" t="s">
        <v>478</v>
      </c>
      <c r="D676" s="48" t="s">
        <v>479</v>
      </c>
      <c r="E676" s="148" t="s">
        <v>701</v>
      </c>
      <c r="F676" s="148" t="s">
        <v>702</v>
      </c>
      <c r="G676" s="148" t="s">
        <v>541</v>
      </c>
      <c r="H676" s="48" t="s">
        <v>2</v>
      </c>
      <c r="I676" s="58"/>
      <c r="J676" s="58"/>
      <c r="K676" s="58"/>
      <c r="L676" s="46"/>
      <c r="M676" s="46"/>
      <c r="N676" s="46"/>
      <c r="O676" s="46"/>
    </row>
    <row r="677" spans="1:15" x14ac:dyDescent="0.25">
      <c r="A677" s="62" t="s">
        <v>302</v>
      </c>
      <c r="B677" s="60"/>
      <c r="C677" s="271" t="s">
        <v>4</v>
      </c>
      <c r="D677" s="271" t="s">
        <v>4</v>
      </c>
      <c r="E677" s="271" t="s">
        <v>6</v>
      </c>
      <c r="F677" s="271" t="s">
        <v>6</v>
      </c>
      <c r="G677" s="271" t="s">
        <v>149</v>
      </c>
      <c r="H677" s="60"/>
      <c r="I677" s="58"/>
      <c r="J677" s="58"/>
      <c r="K677" s="58"/>
      <c r="L677" s="46"/>
      <c r="M677" s="46"/>
      <c r="N677" s="46"/>
      <c r="O677" s="46"/>
    </row>
    <row r="678" spans="1:15" x14ac:dyDescent="0.25">
      <c r="A678" s="47" t="s">
        <v>160</v>
      </c>
      <c r="B678" s="127">
        <f>C678+D678+G678+H678</f>
        <v>350</v>
      </c>
      <c r="C678" s="130">
        <f>E678</f>
        <v>140</v>
      </c>
      <c r="D678" s="129">
        <f>F678</f>
        <v>143</v>
      </c>
      <c r="E678" s="123">
        <v>140</v>
      </c>
      <c r="F678" s="123">
        <v>143</v>
      </c>
      <c r="G678" s="123">
        <v>2</v>
      </c>
      <c r="H678" s="129">
        <v>65</v>
      </c>
      <c r="I678" s="58"/>
      <c r="J678" s="58"/>
      <c r="K678" s="58"/>
      <c r="L678" s="46"/>
      <c r="M678" s="46"/>
      <c r="N678" s="46"/>
      <c r="O678" s="46"/>
    </row>
    <row r="679" spans="1:15" x14ac:dyDescent="0.25">
      <c r="A679" s="47" t="s">
        <v>161</v>
      </c>
      <c r="B679" s="127">
        <f>C679+D679+G679+H679</f>
        <v>338</v>
      </c>
      <c r="C679" s="130">
        <f>E679</f>
        <v>135</v>
      </c>
      <c r="D679" s="129">
        <f>F679</f>
        <v>139</v>
      </c>
      <c r="E679" s="123">
        <v>135</v>
      </c>
      <c r="F679" s="123">
        <v>139</v>
      </c>
      <c r="G679" s="123">
        <v>0</v>
      </c>
      <c r="H679" s="129">
        <v>64</v>
      </c>
      <c r="I679" s="58"/>
      <c r="J679" s="58"/>
      <c r="K679" s="58"/>
      <c r="L679" s="46"/>
      <c r="M679" s="46"/>
      <c r="N679" s="46"/>
      <c r="O679" s="46"/>
    </row>
    <row r="680" spans="1:15" x14ac:dyDescent="0.25">
      <c r="A680" s="64" t="s">
        <v>304</v>
      </c>
      <c r="B680" s="127">
        <f t="shared" ref="B680:G680" si="105">SUM(B678:B679)</f>
        <v>688</v>
      </c>
      <c r="C680" s="134">
        <f t="shared" si="105"/>
        <v>275</v>
      </c>
      <c r="D680" s="134">
        <f t="shared" si="105"/>
        <v>282</v>
      </c>
      <c r="E680" s="134">
        <f t="shared" si="105"/>
        <v>275</v>
      </c>
      <c r="F680" s="134">
        <f t="shared" si="105"/>
        <v>282</v>
      </c>
      <c r="G680" s="134">
        <f t="shared" si="105"/>
        <v>2</v>
      </c>
      <c r="H680" s="135">
        <f>SUM(H678:H679)</f>
        <v>129</v>
      </c>
      <c r="I680" s="58"/>
      <c r="J680" s="58"/>
      <c r="K680" s="58"/>
      <c r="L680" s="46"/>
      <c r="M680" s="46"/>
      <c r="N680" s="46"/>
      <c r="O680" s="46"/>
    </row>
    <row r="681" spans="1:15" x14ac:dyDescent="0.25">
      <c r="A681" s="78"/>
      <c r="B681" s="98"/>
      <c r="C681" s="98"/>
      <c r="D681" s="117"/>
      <c r="E681" s="98"/>
      <c r="F681" s="117"/>
      <c r="G681" s="117"/>
      <c r="H681" s="117"/>
      <c r="I681" s="58"/>
      <c r="J681" s="58"/>
      <c r="K681" s="58"/>
      <c r="L681" s="46"/>
      <c r="M681" s="46"/>
      <c r="N681" s="46"/>
      <c r="O681" s="46"/>
    </row>
    <row r="682" spans="1:15" ht="57" customHeight="1" x14ac:dyDescent="0.25">
      <c r="A682" s="146" t="s">
        <v>845</v>
      </c>
      <c r="B682" s="48" t="s">
        <v>1</v>
      </c>
      <c r="C682" s="48" t="s">
        <v>480</v>
      </c>
      <c r="D682" s="148" t="s">
        <v>703</v>
      </c>
      <c r="E682" s="48" t="s">
        <v>480</v>
      </c>
      <c r="F682" s="48" t="s">
        <v>480</v>
      </c>
      <c r="G682" s="148" t="s">
        <v>541</v>
      </c>
      <c r="H682" s="48" t="s">
        <v>2</v>
      </c>
      <c r="I682" s="58"/>
      <c r="J682" s="58"/>
      <c r="K682" s="58"/>
      <c r="L682" s="46"/>
      <c r="M682" s="46"/>
      <c r="N682" s="46"/>
      <c r="O682" s="46"/>
    </row>
    <row r="683" spans="1:15" x14ac:dyDescent="0.25">
      <c r="A683" s="62" t="s">
        <v>3</v>
      </c>
      <c r="B683" s="60"/>
      <c r="C683" s="271" t="s">
        <v>4</v>
      </c>
      <c r="D683" s="271" t="s">
        <v>5</v>
      </c>
      <c r="E683" s="271" t="s">
        <v>7</v>
      </c>
      <c r="F683" s="271" t="s">
        <v>9</v>
      </c>
      <c r="G683" s="271" t="s">
        <v>149</v>
      </c>
      <c r="H683" s="60"/>
      <c r="I683" s="58"/>
      <c r="J683" s="58"/>
      <c r="K683" s="58"/>
      <c r="L683" s="46"/>
      <c r="M683" s="46"/>
      <c r="N683" s="46"/>
      <c r="O683" s="46"/>
    </row>
    <row r="684" spans="1:15" x14ac:dyDescent="0.25">
      <c r="A684" s="47" t="s">
        <v>160</v>
      </c>
      <c r="B684" s="127">
        <f>C684+G684+H684</f>
        <v>175</v>
      </c>
      <c r="C684" s="130">
        <f>D684+E684+F684</f>
        <v>142</v>
      </c>
      <c r="D684" s="123">
        <v>62</v>
      </c>
      <c r="E684" s="123">
        <v>70</v>
      </c>
      <c r="F684" s="123">
        <v>10</v>
      </c>
      <c r="G684" s="123">
        <v>0</v>
      </c>
      <c r="H684" s="129">
        <v>33</v>
      </c>
      <c r="I684" s="58"/>
      <c r="J684" s="58"/>
      <c r="K684" s="58"/>
      <c r="L684" s="46"/>
      <c r="M684" s="46"/>
      <c r="N684" s="46"/>
      <c r="O684" s="46"/>
    </row>
    <row r="685" spans="1:15" x14ac:dyDescent="0.25">
      <c r="A685" s="47" t="s">
        <v>161</v>
      </c>
      <c r="B685" s="127">
        <f>C685+G685+H685</f>
        <v>169</v>
      </c>
      <c r="C685" s="130">
        <f>D685+E685+F685</f>
        <v>132</v>
      </c>
      <c r="D685" s="123">
        <v>64</v>
      </c>
      <c r="E685" s="123">
        <v>52</v>
      </c>
      <c r="F685" s="123">
        <v>16</v>
      </c>
      <c r="G685" s="123">
        <v>0</v>
      </c>
      <c r="H685" s="129">
        <v>37</v>
      </c>
      <c r="I685" s="58"/>
      <c r="J685" s="58"/>
      <c r="K685" s="58"/>
      <c r="L685" s="46"/>
      <c r="M685" s="46"/>
      <c r="N685" s="46"/>
      <c r="O685" s="46"/>
    </row>
    <row r="686" spans="1:15" x14ac:dyDescent="0.25">
      <c r="A686" s="64" t="s">
        <v>304</v>
      </c>
      <c r="B686" s="127">
        <f t="shared" ref="B686:G686" si="106">SUM(B684:B685)</f>
        <v>344</v>
      </c>
      <c r="C686" s="134">
        <f t="shared" si="106"/>
        <v>274</v>
      </c>
      <c r="D686" s="134">
        <f t="shared" si="106"/>
        <v>126</v>
      </c>
      <c r="E686" s="134">
        <f t="shared" si="106"/>
        <v>122</v>
      </c>
      <c r="F686" s="134">
        <f t="shared" si="106"/>
        <v>26</v>
      </c>
      <c r="G686" s="134">
        <f t="shared" si="106"/>
        <v>0</v>
      </c>
      <c r="H686" s="135">
        <f>SUM(H684:H685)</f>
        <v>70</v>
      </c>
      <c r="I686" s="58"/>
      <c r="J686" s="58"/>
      <c r="K686" s="58"/>
      <c r="L686" s="46"/>
      <c r="M686" s="46"/>
      <c r="N686" s="46"/>
      <c r="O686" s="46"/>
    </row>
    <row r="687" spans="1:15" x14ac:dyDescent="0.25">
      <c r="A687" s="78"/>
      <c r="B687" s="98"/>
      <c r="C687" s="98"/>
      <c r="D687" s="117"/>
      <c r="E687" s="98"/>
      <c r="F687" s="117"/>
      <c r="G687" s="117"/>
      <c r="H687" s="117"/>
      <c r="I687" s="58"/>
      <c r="J687" s="58"/>
      <c r="K687" s="58"/>
      <c r="L687" s="46"/>
      <c r="M687" s="46"/>
      <c r="N687" s="46"/>
      <c r="O687" s="46"/>
    </row>
    <row r="688" spans="1:15" ht="57" customHeight="1" x14ac:dyDescent="0.25">
      <c r="A688" s="146" t="s">
        <v>846</v>
      </c>
      <c r="B688" s="48" t="s">
        <v>1</v>
      </c>
      <c r="C688" s="48" t="s">
        <v>481</v>
      </c>
      <c r="D688" s="148" t="s">
        <v>704</v>
      </c>
      <c r="E688" s="148" t="s">
        <v>541</v>
      </c>
      <c r="F688" s="48" t="s">
        <v>2</v>
      </c>
      <c r="G688" s="58"/>
      <c r="H688" s="58"/>
      <c r="I688" s="58"/>
      <c r="J688" s="46"/>
      <c r="K688" s="46"/>
      <c r="L688" s="46"/>
      <c r="M688" s="46"/>
    </row>
    <row r="689" spans="1:20" x14ac:dyDescent="0.25">
      <c r="A689" s="62" t="s">
        <v>3</v>
      </c>
      <c r="B689" s="60"/>
      <c r="C689" s="271" t="s">
        <v>4</v>
      </c>
      <c r="D689" s="271" t="s">
        <v>5</v>
      </c>
      <c r="E689" s="271" t="s">
        <v>149</v>
      </c>
      <c r="F689" s="60"/>
      <c r="G689" s="58"/>
      <c r="H689" s="58"/>
      <c r="I689" s="58"/>
      <c r="J689" s="46"/>
      <c r="K689" s="46"/>
      <c r="L689" s="46"/>
      <c r="M689" s="46"/>
    </row>
    <row r="690" spans="1:20" x14ac:dyDescent="0.25">
      <c r="A690" s="47" t="s">
        <v>146</v>
      </c>
      <c r="B690" s="127">
        <f>C690+E690+F690</f>
        <v>307</v>
      </c>
      <c r="C690" s="130">
        <f>D690</f>
        <v>231</v>
      </c>
      <c r="D690" s="123">
        <v>231</v>
      </c>
      <c r="E690" s="123">
        <v>2</v>
      </c>
      <c r="F690" s="129">
        <v>74</v>
      </c>
      <c r="G690" s="58"/>
      <c r="H690" s="58"/>
      <c r="I690" s="58"/>
      <c r="J690" s="46"/>
      <c r="K690" s="46"/>
      <c r="L690" s="46"/>
      <c r="M690" s="46"/>
    </row>
    <row r="691" spans="1:20" x14ac:dyDescent="0.25">
      <c r="A691" s="64" t="s">
        <v>304</v>
      </c>
      <c r="B691" s="160">
        <f>(B690)</f>
        <v>307</v>
      </c>
      <c r="C691" s="160">
        <f>(C690)</f>
        <v>231</v>
      </c>
      <c r="D691" s="160">
        <f>(D690)</f>
        <v>231</v>
      </c>
      <c r="E691" s="160">
        <f>(E690)</f>
        <v>2</v>
      </c>
      <c r="F691" s="160">
        <f>(F690)</f>
        <v>74</v>
      </c>
      <c r="G691" s="58"/>
      <c r="H691" s="58"/>
      <c r="I691" s="58"/>
      <c r="J691" s="46"/>
      <c r="K691" s="46"/>
      <c r="L691" s="46"/>
      <c r="M691" s="46"/>
    </row>
    <row r="692" spans="1:20" x14ac:dyDescent="0.25">
      <c r="A692" s="78"/>
      <c r="G692" s="117"/>
      <c r="H692" s="117"/>
      <c r="I692" s="58"/>
      <c r="J692" s="58"/>
      <c r="K692" s="58"/>
      <c r="L692" s="46"/>
      <c r="M692" s="46"/>
      <c r="N692" s="46"/>
      <c r="O692" s="46"/>
    </row>
    <row r="693" spans="1:20" ht="57.75" customHeight="1" x14ac:dyDescent="0.25">
      <c r="A693" s="146" t="s">
        <v>847</v>
      </c>
      <c r="B693" s="48" t="s">
        <v>1</v>
      </c>
      <c r="C693" s="48" t="s">
        <v>482</v>
      </c>
      <c r="D693" s="148" t="s">
        <v>705</v>
      </c>
      <c r="E693" s="48" t="s">
        <v>482</v>
      </c>
      <c r="F693" s="148" t="s">
        <v>541</v>
      </c>
      <c r="G693" s="48" t="s">
        <v>2</v>
      </c>
      <c r="H693" s="117"/>
      <c r="I693" s="117"/>
      <c r="J693" s="58"/>
      <c r="K693" s="58"/>
      <c r="L693" s="58"/>
      <c r="M693" s="46"/>
      <c r="N693" s="46"/>
      <c r="O693" s="46"/>
      <c r="P693" s="46"/>
    </row>
    <row r="694" spans="1:20" x14ac:dyDescent="0.25">
      <c r="A694" s="62" t="s">
        <v>3</v>
      </c>
      <c r="B694" s="60"/>
      <c r="C694" s="271" t="s">
        <v>4</v>
      </c>
      <c r="D694" s="271" t="s">
        <v>5</v>
      </c>
      <c r="E694" s="271" t="s">
        <v>6</v>
      </c>
      <c r="F694" s="271" t="s">
        <v>149</v>
      </c>
      <c r="G694" s="60"/>
      <c r="H694" s="117"/>
      <c r="I694" s="117"/>
      <c r="J694" s="58"/>
      <c r="K694" s="58"/>
      <c r="L694" s="58"/>
      <c r="M694" s="46"/>
      <c r="N694" s="46"/>
      <c r="O694" s="46"/>
      <c r="P694" s="46"/>
    </row>
    <row r="695" spans="1:20" x14ac:dyDescent="0.25">
      <c r="A695" s="47" t="s">
        <v>146</v>
      </c>
      <c r="B695" s="159">
        <f>C695+F695+G695</f>
        <v>307</v>
      </c>
      <c r="C695" s="166">
        <f>D695+E695</f>
        <v>289</v>
      </c>
      <c r="D695" s="167">
        <v>147</v>
      </c>
      <c r="E695" s="167">
        <v>142</v>
      </c>
      <c r="F695" s="260">
        <v>0</v>
      </c>
      <c r="G695" s="129">
        <v>18</v>
      </c>
      <c r="H695" s="117"/>
      <c r="I695" s="117"/>
      <c r="J695" s="58"/>
      <c r="K695" s="58"/>
      <c r="L695" s="58"/>
      <c r="M695" s="46"/>
      <c r="N695" s="46"/>
      <c r="O695" s="46"/>
      <c r="P695" s="46"/>
    </row>
    <row r="696" spans="1:20" x14ac:dyDescent="0.25">
      <c r="A696" s="64" t="s">
        <v>304</v>
      </c>
      <c r="B696" s="158">
        <f t="shared" ref="B696:G696" si="107">B695</f>
        <v>307</v>
      </c>
      <c r="C696" s="158">
        <f t="shared" si="107"/>
        <v>289</v>
      </c>
      <c r="D696" s="158">
        <f t="shared" si="107"/>
        <v>147</v>
      </c>
      <c r="E696" s="158">
        <f t="shared" si="107"/>
        <v>142</v>
      </c>
      <c r="F696" s="158">
        <f t="shared" si="107"/>
        <v>0</v>
      </c>
      <c r="G696" s="158">
        <f t="shared" si="107"/>
        <v>18</v>
      </c>
      <c r="H696" s="117"/>
      <c r="I696" s="117"/>
      <c r="J696" s="58"/>
      <c r="K696" s="58"/>
      <c r="L696" s="58"/>
      <c r="M696" s="46"/>
      <c r="N696" s="46"/>
      <c r="O696" s="46"/>
      <c r="P696" s="46"/>
    </row>
    <row r="697" spans="1:20" x14ac:dyDescent="0.25">
      <c r="A697" s="78"/>
      <c r="B697" s="98"/>
      <c r="C697" s="98"/>
      <c r="D697" s="117"/>
      <c r="E697" s="98"/>
      <c r="F697" s="117"/>
      <c r="G697" s="117"/>
      <c r="H697" s="117"/>
      <c r="I697" s="58"/>
      <c r="J697" s="58"/>
      <c r="K697" s="58"/>
      <c r="L697" s="46"/>
      <c r="M697" s="46"/>
      <c r="N697" s="46"/>
      <c r="O697" s="46"/>
    </row>
    <row r="698" spans="1:20" ht="57" customHeight="1" x14ac:dyDescent="0.25">
      <c r="A698" s="146" t="s">
        <v>848</v>
      </c>
      <c r="B698" s="48" t="s">
        <v>1</v>
      </c>
      <c r="C698" s="48" t="s">
        <v>483</v>
      </c>
      <c r="D698" s="48" t="s">
        <v>484</v>
      </c>
      <c r="E698" s="48" t="s">
        <v>485</v>
      </c>
      <c r="F698" s="48" t="s">
        <v>486</v>
      </c>
      <c r="G698" s="148" t="s">
        <v>706</v>
      </c>
      <c r="H698" s="148" t="s">
        <v>707</v>
      </c>
      <c r="I698" s="48" t="s">
        <v>485</v>
      </c>
      <c r="J698" s="48" t="s">
        <v>486</v>
      </c>
      <c r="K698" s="148" t="s">
        <v>541</v>
      </c>
      <c r="L698" s="48" t="s">
        <v>2</v>
      </c>
      <c r="M698" s="117"/>
      <c r="N698" s="58"/>
      <c r="O698" s="58"/>
      <c r="P698" s="58"/>
      <c r="Q698" s="46"/>
      <c r="R698" s="46"/>
      <c r="S698" s="46"/>
      <c r="T698" s="46"/>
    </row>
    <row r="699" spans="1:20" x14ac:dyDescent="0.25">
      <c r="A699" s="62" t="s">
        <v>302</v>
      </c>
      <c r="B699" s="60"/>
      <c r="C699" s="271" t="s">
        <v>4</v>
      </c>
      <c r="D699" s="271" t="s">
        <v>4</v>
      </c>
      <c r="E699" s="271" t="s">
        <v>4</v>
      </c>
      <c r="F699" s="271" t="s">
        <v>4</v>
      </c>
      <c r="G699" s="271" t="s">
        <v>5</v>
      </c>
      <c r="H699" s="271" t="s">
        <v>5</v>
      </c>
      <c r="I699" s="271" t="s">
        <v>6</v>
      </c>
      <c r="J699" s="271" t="s">
        <v>6</v>
      </c>
      <c r="K699" s="271" t="s">
        <v>149</v>
      </c>
      <c r="L699" s="60"/>
      <c r="M699" s="117"/>
      <c r="N699" s="58"/>
      <c r="O699" s="58"/>
      <c r="P699" s="58"/>
      <c r="Q699" s="46"/>
      <c r="R699" s="46"/>
      <c r="S699" s="46"/>
      <c r="T699" s="46"/>
    </row>
    <row r="700" spans="1:20" x14ac:dyDescent="0.25">
      <c r="A700" s="47" t="s">
        <v>146</v>
      </c>
      <c r="B700" s="159">
        <f>C700+D700+E700+F700+K700+L700</f>
        <v>614</v>
      </c>
      <c r="C700" s="166">
        <f>G700</f>
        <v>203</v>
      </c>
      <c r="D700" s="129">
        <f>H700</f>
        <v>171</v>
      </c>
      <c r="E700" s="129">
        <f>I700</f>
        <v>90</v>
      </c>
      <c r="F700" s="129">
        <f>J700</f>
        <v>107</v>
      </c>
      <c r="G700" s="167">
        <v>203</v>
      </c>
      <c r="H700" s="167">
        <v>171</v>
      </c>
      <c r="I700" s="167">
        <v>90</v>
      </c>
      <c r="J700" s="167">
        <v>107</v>
      </c>
      <c r="K700" s="167">
        <v>0</v>
      </c>
      <c r="L700" s="129">
        <v>43</v>
      </c>
      <c r="M700" s="117"/>
      <c r="N700" s="58"/>
      <c r="O700" s="58"/>
      <c r="P700" s="58"/>
      <c r="Q700" s="46"/>
      <c r="R700" s="46"/>
      <c r="S700" s="46"/>
      <c r="T700" s="46"/>
    </row>
    <row r="701" spans="1:20" x14ac:dyDescent="0.25">
      <c r="A701" s="64" t="s">
        <v>304</v>
      </c>
      <c r="B701" s="159">
        <f>B700</f>
        <v>614</v>
      </c>
      <c r="C701" s="158">
        <f>C700</f>
        <v>203</v>
      </c>
      <c r="D701" s="158">
        <f t="shared" ref="D701:L701" si="108">D700</f>
        <v>171</v>
      </c>
      <c r="E701" s="158">
        <f t="shared" si="108"/>
        <v>90</v>
      </c>
      <c r="F701" s="158">
        <f t="shared" si="108"/>
        <v>107</v>
      </c>
      <c r="G701" s="158">
        <f t="shared" si="108"/>
        <v>203</v>
      </c>
      <c r="H701" s="158">
        <f t="shared" si="108"/>
        <v>171</v>
      </c>
      <c r="I701" s="158">
        <f t="shared" si="108"/>
        <v>90</v>
      </c>
      <c r="J701" s="158">
        <f t="shared" si="108"/>
        <v>107</v>
      </c>
      <c r="K701" s="158">
        <f t="shared" si="108"/>
        <v>0</v>
      </c>
      <c r="L701" s="158">
        <f t="shared" si="108"/>
        <v>43</v>
      </c>
      <c r="M701" s="58"/>
      <c r="N701" s="46"/>
      <c r="O701" s="46"/>
      <c r="P701" s="46"/>
      <c r="Q701" s="46"/>
    </row>
    <row r="702" spans="1:20" x14ac:dyDescent="0.25">
      <c r="A702" s="78"/>
      <c r="B702" s="98"/>
      <c r="C702" s="98"/>
      <c r="D702" s="117"/>
      <c r="E702" s="98"/>
      <c r="F702" s="117"/>
      <c r="G702" s="117"/>
      <c r="H702" s="117"/>
      <c r="I702" s="58"/>
      <c r="J702" s="58"/>
      <c r="K702" s="58"/>
      <c r="L702" s="46"/>
      <c r="M702" s="46"/>
      <c r="N702" s="46"/>
      <c r="O702" s="46"/>
    </row>
    <row r="703" spans="1:20" ht="57" customHeight="1" x14ac:dyDescent="0.25">
      <c r="A703" s="146" t="s">
        <v>849</v>
      </c>
      <c r="B703" s="48" t="s">
        <v>1</v>
      </c>
      <c r="C703" s="48" t="s">
        <v>487</v>
      </c>
      <c r="D703" s="48" t="s">
        <v>488</v>
      </c>
      <c r="E703" s="48" t="s">
        <v>487</v>
      </c>
      <c r="F703" s="148" t="s">
        <v>708</v>
      </c>
      <c r="G703" s="148" t="s">
        <v>541</v>
      </c>
      <c r="H703" s="48" t="s">
        <v>2</v>
      </c>
      <c r="I703" s="117"/>
      <c r="J703" s="58"/>
      <c r="K703" s="58"/>
      <c r="L703" s="58"/>
      <c r="M703" s="46"/>
      <c r="N703" s="46"/>
      <c r="O703" s="46"/>
      <c r="P703" s="46"/>
    </row>
    <row r="704" spans="1:20" x14ac:dyDescent="0.25">
      <c r="A704" s="62" t="s">
        <v>3</v>
      </c>
      <c r="B704" s="60"/>
      <c r="C704" s="271" t="s">
        <v>4</v>
      </c>
      <c r="D704" s="271" t="s">
        <v>4</v>
      </c>
      <c r="E704" s="271" t="s">
        <v>5</v>
      </c>
      <c r="F704" s="271" t="s">
        <v>6</v>
      </c>
      <c r="G704" s="271" t="s">
        <v>149</v>
      </c>
      <c r="H704" s="60"/>
      <c r="I704" s="117"/>
      <c r="J704" s="58"/>
      <c r="K704" s="58"/>
      <c r="L704" s="58"/>
      <c r="M704" s="46"/>
      <c r="N704" s="46"/>
      <c r="O704" s="46"/>
      <c r="P704" s="46"/>
    </row>
    <row r="705" spans="1:18" x14ac:dyDescent="0.25">
      <c r="A705" s="47" t="s">
        <v>146</v>
      </c>
      <c r="B705" s="159">
        <f>+C705+D705+G705+H705</f>
        <v>307</v>
      </c>
      <c r="C705" s="166">
        <f>E705</f>
        <v>136</v>
      </c>
      <c r="D705" s="129">
        <f>F705</f>
        <v>166</v>
      </c>
      <c r="E705" s="167">
        <v>136</v>
      </c>
      <c r="F705" s="167">
        <v>166</v>
      </c>
      <c r="G705" s="167">
        <v>0</v>
      </c>
      <c r="H705" s="129">
        <v>5</v>
      </c>
      <c r="I705" s="117"/>
      <c r="J705" s="58"/>
      <c r="K705" s="58"/>
      <c r="L705" s="58"/>
      <c r="M705" s="46"/>
      <c r="N705" s="46"/>
      <c r="O705" s="46"/>
      <c r="P705" s="46"/>
    </row>
    <row r="706" spans="1:18" x14ac:dyDescent="0.25">
      <c r="A706" s="64" t="s">
        <v>304</v>
      </c>
      <c r="B706" s="159">
        <f>B705</f>
        <v>307</v>
      </c>
      <c r="C706" s="158">
        <f>C705</f>
        <v>136</v>
      </c>
      <c r="D706" s="158">
        <f t="shared" ref="D706:H706" si="109">D705</f>
        <v>166</v>
      </c>
      <c r="E706" s="158">
        <f t="shared" si="109"/>
        <v>136</v>
      </c>
      <c r="F706" s="158">
        <f t="shared" si="109"/>
        <v>166</v>
      </c>
      <c r="G706" s="158">
        <f t="shared" si="109"/>
        <v>0</v>
      </c>
      <c r="H706" s="158">
        <f t="shared" si="109"/>
        <v>5</v>
      </c>
      <c r="I706" s="117"/>
      <c r="J706" s="58"/>
      <c r="K706" s="58"/>
      <c r="L706" s="58"/>
      <c r="M706" s="46"/>
      <c r="N706" s="46"/>
      <c r="O706" s="46"/>
      <c r="P706" s="46"/>
    </row>
    <row r="707" spans="1:18" x14ac:dyDescent="0.25">
      <c r="A707" s="78"/>
      <c r="B707" s="98"/>
      <c r="C707" s="98"/>
      <c r="D707" s="117"/>
      <c r="E707" s="98"/>
      <c r="F707" s="117"/>
      <c r="G707" s="117"/>
      <c r="H707" s="117"/>
      <c r="I707" s="58"/>
      <c r="J707" s="58"/>
      <c r="K707" s="58"/>
      <c r="L707" s="46"/>
      <c r="M707" s="46"/>
      <c r="N707" s="46"/>
      <c r="O707" s="46"/>
    </row>
    <row r="708" spans="1:18" ht="57" customHeight="1" x14ac:dyDescent="0.25">
      <c r="A708" s="146" t="s">
        <v>850</v>
      </c>
      <c r="B708" s="48" t="s">
        <v>1</v>
      </c>
      <c r="C708" s="48" t="s">
        <v>305</v>
      </c>
      <c r="D708" s="148" t="s">
        <v>709</v>
      </c>
      <c r="E708" s="48" t="s">
        <v>2</v>
      </c>
      <c r="F708" s="84"/>
      <c r="G708" s="58"/>
      <c r="H708" s="58"/>
      <c r="I708" s="58"/>
      <c r="J708" s="58"/>
      <c r="K708" s="58"/>
      <c r="L708" s="46"/>
      <c r="M708" s="46"/>
      <c r="N708" s="46"/>
    </row>
    <row r="709" spans="1:18" x14ac:dyDescent="0.25">
      <c r="A709" s="62" t="s">
        <v>3</v>
      </c>
      <c r="B709" s="60"/>
      <c r="C709" s="271" t="s">
        <v>4</v>
      </c>
      <c r="D709" s="271" t="s">
        <v>4</v>
      </c>
      <c r="E709" s="60"/>
      <c r="F709" s="84"/>
      <c r="G709" s="58"/>
      <c r="H709" s="58"/>
      <c r="I709" s="58"/>
      <c r="J709" s="58"/>
      <c r="K709" s="58"/>
      <c r="L709" s="46"/>
      <c r="M709" s="46"/>
      <c r="N709" s="46"/>
    </row>
    <row r="710" spans="1:18" x14ac:dyDescent="0.25">
      <c r="A710" s="47" t="s">
        <v>146</v>
      </c>
      <c r="B710" s="127">
        <f>C710+D710+E710</f>
        <v>307</v>
      </c>
      <c r="C710" s="123">
        <v>82</v>
      </c>
      <c r="D710" s="123">
        <v>196</v>
      </c>
      <c r="E710" s="129">
        <v>29</v>
      </c>
      <c r="F710" s="84"/>
      <c r="G710" s="58"/>
      <c r="H710" s="58"/>
      <c r="I710" s="58"/>
      <c r="J710" s="58"/>
      <c r="K710" s="58"/>
      <c r="L710" s="46"/>
      <c r="M710" s="46"/>
      <c r="N710" s="46"/>
    </row>
    <row r="711" spans="1:18" x14ac:dyDescent="0.25">
      <c r="A711" s="64" t="s">
        <v>304</v>
      </c>
      <c r="B711" s="127">
        <f>B710</f>
        <v>307</v>
      </c>
      <c r="C711" s="127">
        <f>C710</f>
        <v>82</v>
      </c>
      <c r="D711" s="127">
        <f t="shared" ref="D711:E711" si="110">D710</f>
        <v>196</v>
      </c>
      <c r="E711" s="127">
        <f t="shared" si="110"/>
        <v>29</v>
      </c>
      <c r="F711" s="84"/>
      <c r="G711" s="68"/>
      <c r="H711" s="68"/>
      <c r="I711" s="58"/>
      <c r="J711" s="58"/>
      <c r="K711" s="58"/>
      <c r="L711" s="46"/>
      <c r="M711" s="46"/>
      <c r="N711" s="46"/>
    </row>
    <row r="712" spans="1:18" x14ac:dyDescent="0.25">
      <c r="A712" s="78"/>
      <c r="B712" s="98"/>
      <c r="C712" s="98"/>
      <c r="D712" s="96"/>
      <c r="E712" s="56"/>
      <c r="F712" s="84"/>
      <c r="G712" s="68"/>
      <c r="H712" s="68"/>
      <c r="I712" s="58"/>
      <c r="J712" s="58"/>
      <c r="K712" s="58"/>
      <c r="L712" s="46"/>
      <c r="M712" s="46"/>
      <c r="N712" s="46"/>
    </row>
    <row r="713" spans="1:18" ht="57" customHeight="1" x14ac:dyDescent="0.25">
      <c r="A713" s="146" t="s">
        <v>851</v>
      </c>
      <c r="B713" s="48" t="s">
        <v>1</v>
      </c>
      <c r="C713" s="48" t="s">
        <v>489</v>
      </c>
      <c r="D713" s="48" t="s">
        <v>490</v>
      </c>
      <c r="E713" s="48" t="s">
        <v>489</v>
      </c>
      <c r="F713" s="148" t="s">
        <v>710</v>
      </c>
      <c r="G713" s="48" t="s">
        <v>489</v>
      </c>
      <c r="H713" s="48" t="s">
        <v>490</v>
      </c>
      <c r="I713" s="48" t="s">
        <v>490</v>
      </c>
      <c r="J713" s="48" t="s">
        <v>489</v>
      </c>
      <c r="K713" s="148" t="s">
        <v>541</v>
      </c>
      <c r="L713" s="48" t="s">
        <v>2</v>
      </c>
      <c r="M713" s="58"/>
      <c r="N713" s="58"/>
      <c r="O713" s="58"/>
      <c r="P713" s="46"/>
      <c r="Q713" s="46"/>
      <c r="R713" s="46"/>
    </row>
    <row r="714" spans="1:18" x14ac:dyDescent="0.25">
      <c r="A714" s="62" t="s">
        <v>3</v>
      </c>
      <c r="B714" s="60"/>
      <c r="C714" s="271" t="s">
        <v>4</v>
      </c>
      <c r="D714" s="271" t="s">
        <v>4</v>
      </c>
      <c r="E714" s="271" t="s">
        <v>5</v>
      </c>
      <c r="F714" s="271" t="s">
        <v>6</v>
      </c>
      <c r="G714" s="271" t="s">
        <v>7</v>
      </c>
      <c r="H714" s="271" t="s">
        <v>8</v>
      </c>
      <c r="I714" s="271" t="s">
        <v>251</v>
      </c>
      <c r="J714" s="271" t="s">
        <v>113</v>
      </c>
      <c r="K714" s="271" t="s">
        <v>149</v>
      </c>
      <c r="L714" s="60"/>
      <c r="M714" s="58"/>
      <c r="N714" s="58"/>
      <c r="O714" s="58"/>
      <c r="P714" s="46"/>
      <c r="Q714" s="46"/>
      <c r="R714" s="46"/>
    </row>
    <row r="715" spans="1:18" x14ac:dyDescent="0.25">
      <c r="A715" s="47" t="s">
        <v>245</v>
      </c>
      <c r="B715" s="127">
        <f>C715+D715+K715+L715</f>
        <v>468</v>
      </c>
      <c r="C715" s="130">
        <f>E715+F715+G715+J715</f>
        <v>320</v>
      </c>
      <c r="D715" s="129">
        <f>H715+I715</f>
        <v>135</v>
      </c>
      <c r="E715" s="123">
        <v>113</v>
      </c>
      <c r="F715" s="123">
        <v>159</v>
      </c>
      <c r="G715" s="123">
        <v>41</v>
      </c>
      <c r="H715" s="123">
        <v>108</v>
      </c>
      <c r="I715" s="123">
        <v>27</v>
      </c>
      <c r="J715" s="123">
        <v>7</v>
      </c>
      <c r="K715" s="123">
        <v>0</v>
      </c>
      <c r="L715" s="129">
        <v>13</v>
      </c>
      <c r="M715" s="58"/>
      <c r="N715" s="58"/>
      <c r="O715" s="58"/>
      <c r="P715" s="46"/>
      <c r="Q715" s="46"/>
      <c r="R715" s="46"/>
    </row>
    <row r="716" spans="1:18" x14ac:dyDescent="0.25">
      <c r="A716" s="47" t="s">
        <v>246</v>
      </c>
      <c r="B716" s="127">
        <f>C716+D716+K716+L716</f>
        <v>405</v>
      </c>
      <c r="C716" s="130">
        <f>E716+F716+G716+J716</f>
        <v>274</v>
      </c>
      <c r="D716" s="129">
        <f>H716+I716</f>
        <v>107</v>
      </c>
      <c r="E716" s="123">
        <v>99</v>
      </c>
      <c r="F716" s="123">
        <v>133</v>
      </c>
      <c r="G716" s="123">
        <v>39</v>
      </c>
      <c r="H716" s="123">
        <v>99</v>
      </c>
      <c r="I716" s="123">
        <v>8</v>
      </c>
      <c r="J716" s="123">
        <v>3</v>
      </c>
      <c r="K716" s="123">
        <v>0</v>
      </c>
      <c r="L716" s="129">
        <v>24</v>
      </c>
      <c r="M716" s="58"/>
      <c r="N716" s="58"/>
      <c r="O716" s="58"/>
      <c r="P716" s="46"/>
      <c r="Q716" s="46"/>
      <c r="R716" s="46"/>
    </row>
    <row r="717" spans="1:18" x14ac:dyDescent="0.25">
      <c r="A717" s="47" t="s">
        <v>247</v>
      </c>
      <c r="B717" s="127">
        <f>C717+D717+K717+L717</f>
        <v>440</v>
      </c>
      <c r="C717" s="130">
        <f>E717+F717+G717+J717</f>
        <v>272</v>
      </c>
      <c r="D717" s="129">
        <f>H717+I717</f>
        <v>143</v>
      </c>
      <c r="E717" s="123">
        <v>92</v>
      </c>
      <c r="F717" s="123">
        <v>144</v>
      </c>
      <c r="G717" s="123">
        <v>34</v>
      </c>
      <c r="H717" s="123">
        <v>124</v>
      </c>
      <c r="I717" s="123">
        <v>19</v>
      </c>
      <c r="J717" s="123">
        <v>2</v>
      </c>
      <c r="K717" s="123">
        <v>0</v>
      </c>
      <c r="L717" s="129">
        <v>25</v>
      </c>
      <c r="M717" s="58"/>
      <c r="N717" s="58"/>
      <c r="O717" s="58"/>
      <c r="P717" s="46"/>
      <c r="Q717" s="46"/>
      <c r="R717" s="46"/>
    </row>
    <row r="718" spans="1:18" x14ac:dyDescent="0.25">
      <c r="A718" s="64" t="s">
        <v>304</v>
      </c>
      <c r="B718" s="127">
        <f t="shared" ref="B718:K718" si="111">SUM(B715:B717)</f>
        <v>1313</v>
      </c>
      <c r="C718" s="134">
        <f t="shared" si="111"/>
        <v>866</v>
      </c>
      <c r="D718" s="134">
        <f t="shared" si="111"/>
        <v>385</v>
      </c>
      <c r="E718" s="134">
        <f t="shared" si="111"/>
        <v>304</v>
      </c>
      <c r="F718" s="134">
        <f t="shared" si="111"/>
        <v>436</v>
      </c>
      <c r="G718" s="134">
        <f t="shared" si="111"/>
        <v>114</v>
      </c>
      <c r="H718" s="134">
        <f t="shared" si="111"/>
        <v>331</v>
      </c>
      <c r="I718" s="134">
        <f t="shared" si="111"/>
        <v>54</v>
      </c>
      <c r="J718" s="142">
        <f t="shared" si="111"/>
        <v>12</v>
      </c>
      <c r="K718" s="134">
        <f t="shared" si="111"/>
        <v>0</v>
      </c>
      <c r="L718" s="135">
        <f>SUM(L715:L717)</f>
        <v>62</v>
      </c>
      <c r="M718" s="58"/>
      <c r="N718" s="58"/>
      <c r="O718" s="58"/>
      <c r="P718" s="46"/>
      <c r="Q718" s="46"/>
      <c r="R718" s="46"/>
    </row>
    <row r="719" spans="1:18" x14ac:dyDescent="0.25">
      <c r="A719" s="78"/>
      <c r="B719" s="98"/>
      <c r="C719" s="98"/>
      <c r="D719" s="96"/>
      <c r="E719" s="56"/>
      <c r="F719" s="84"/>
      <c r="G719" s="68"/>
      <c r="H719" s="68"/>
      <c r="I719" s="58"/>
      <c r="J719" s="58"/>
      <c r="K719" s="58"/>
      <c r="L719" s="46"/>
      <c r="M719" s="46"/>
      <c r="N719" s="46"/>
    </row>
    <row r="720" spans="1:18" ht="60" customHeight="1" x14ac:dyDescent="0.25">
      <c r="A720" s="146" t="s">
        <v>852</v>
      </c>
      <c r="B720" s="48" t="s">
        <v>1</v>
      </c>
      <c r="C720" s="48" t="s">
        <v>491</v>
      </c>
      <c r="D720" s="48" t="s">
        <v>492</v>
      </c>
      <c r="E720" s="148" t="s">
        <v>874</v>
      </c>
      <c r="F720" s="48" t="s">
        <v>492</v>
      </c>
      <c r="G720" s="48" t="s">
        <v>492</v>
      </c>
      <c r="H720" s="48" t="s">
        <v>491</v>
      </c>
      <c r="I720" s="48" t="s">
        <v>491</v>
      </c>
      <c r="J720" s="48" t="s">
        <v>491</v>
      </c>
      <c r="K720" s="48" t="s">
        <v>492</v>
      </c>
      <c r="L720" s="148" t="s">
        <v>541</v>
      </c>
      <c r="M720" s="48" t="s">
        <v>2</v>
      </c>
      <c r="N720" s="46"/>
      <c r="O720" s="46"/>
    </row>
    <row r="721" spans="1:15" x14ac:dyDescent="0.25">
      <c r="A721" s="62" t="s">
        <v>3</v>
      </c>
      <c r="B721" s="60"/>
      <c r="C721" s="271" t="s">
        <v>4</v>
      </c>
      <c r="D721" s="271" t="s">
        <v>4</v>
      </c>
      <c r="E721" s="271" t="s">
        <v>5</v>
      </c>
      <c r="F721" s="271" t="s">
        <v>6</v>
      </c>
      <c r="G721" s="271" t="s">
        <v>7</v>
      </c>
      <c r="H721" s="271" t="s">
        <v>8</v>
      </c>
      <c r="I721" s="271" t="s">
        <v>9</v>
      </c>
      <c r="J721" s="271" t="s">
        <v>251</v>
      </c>
      <c r="K721" s="271" t="s">
        <v>113</v>
      </c>
      <c r="L721" s="271" t="s">
        <v>149</v>
      </c>
      <c r="M721" s="60"/>
      <c r="N721" s="46"/>
      <c r="O721" s="46"/>
    </row>
    <row r="722" spans="1:15" x14ac:dyDescent="0.25">
      <c r="A722" s="47" t="s">
        <v>245</v>
      </c>
      <c r="B722" s="127">
        <f>C722+D722+L722+M722</f>
        <v>468</v>
      </c>
      <c r="C722" s="130">
        <f>E722+H722+I722+J722</f>
        <v>216</v>
      </c>
      <c r="D722" s="129">
        <f>F722+G722+K722</f>
        <v>248</v>
      </c>
      <c r="E722" s="123">
        <v>163</v>
      </c>
      <c r="F722" s="123">
        <v>193</v>
      </c>
      <c r="G722" s="123">
        <v>45</v>
      </c>
      <c r="H722" s="123">
        <v>28</v>
      </c>
      <c r="I722" s="123">
        <v>19</v>
      </c>
      <c r="J722" s="123">
        <v>6</v>
      </c>
      <c r="K722" s="123">
        <v>10</v>
      </c>
      <c r="L722" s="123">
        <v>0</v>
      </c>
      <c r="M722" s="129">
        <v>4</v>
      </c>
      <c r="N722" s="46"/>
      <c r="O722" s="46"/>
    </row>
    <row r="723" spans="1:15" x14ac:dyDescent="0.25">
      <c r="A723" s="47" t="s">
        <v>246</v>
      </c>
      <c r="B723" s="127">
        <f>C723+D723+L723+M723</f>
        <v>405</v>
      </c>
      <c r="C723" s="130">
        <f>E723+H723+I723+J723</f>
        <v>204</v>
      </c>
      <c r="D723" s="129">
        <f>F723+G723+K723</f>
        <v>193</v>
      </c>
      <c r="E723" s="123">
        <v>158</v>
      </c>
      <c r="F723" s="123">
        <v>152</v>
      </c>
      <c r="G723" s="123">
        <v>37</v>
      </c>
      <c r="H723" s="123">
        <v>28</v>
      </c>
      <c r="I723" s="123">
        <v>12</v>
      </c>
      <c r="J723" s="123">
        <v>6</v>
      </c>
      <c r="K723" s="123">
        <v>4</v>
      </c>
      <c r="L723" s="123">
        <v>0</v>
      </c>
      <c r="M723" s="129">
        <v>8</v>
      </c>
      <c r="N723" s="46"/>
      <c r="O723" s="46"/>
    </row>
    <row r="724" spans="1:15" x14ac:dyDescent="0.25">
      <c r="A724" s="47" t="s">
        <v>247</v>
      </c>
      <c r="B724" s="127">
        <f>C724+D724+L724+M724</f>
        <v>440</v>
      </c>
      <c r="C724" s="130">
        <f>E724+H724+I724+J724</f>
        <v>241</v>
      </c>
      <c r="D724" s="129">
        <v>193</v>
      </c>
      <c r="E724" s="123">
        <v>176</v>
      </c>
      <c r="F724" s="123">
        <v>145</v>
      </c>
      <c r="G724" s="123">
        <v>42</v>
      </c>
      <c r="H724" s="123">
        <v>44</v>
      </c>
      <c r="I724" s="123">
        <v>16</v>
      </c>
      <c r="J724" s="123">
        <v>5</v>
      </c>
      <c r="K724" s="123">
        <v>6</v>
      </c>
      <c r="L724" s="123">
        <v>0</v>
      </c>
      <c r="M724" s="129">
        <v>6</v>
      </c>
      <c r="N724" s="46"/>
      <c r="O724" s="46"/>
    </row>
    <row r="725" spans="1:15" x14ac:dyDescent="0.25">
      <c r="A725" s="64" t="s">
        <v>304</v>
      </c>
      <c r="B725" s="127">
        <f>SUM(B722:B724)</f>
        <v>1313</v>
      </c>
      <c r="C725" s="134">
        <f t="shared" ref="C725:L725" si="112">SUM(C722:C724)</f>
        <v>661</v>
      </c>
      <c r="D725" s="134">
        <f t="shared" si="112"/>
        <v>634</v>
      </c>
      <c r="E725" s="134">
        <f t="shared" si="112"/>
        <v>497</v>
      </c>
      <c r="F725" s="134">
        <f t="shared" si="112"/>
        <v>490</v>
      </c>
      <c r="G725" s="134">
        <f t="shared" si="112"/>
        <v>124</v>
      </c>
      <c r="H725" s="134">
        <f t="shared" si="112"/>
        <v>100</v>
      </c>
      <c r="I725" s="134">
        <f t="shared" si="112"/>
        <v>47</v>
      </c>
      <c r="J725" s="134">
        <f t="shared" si="112"/>
        <v>17</v>
      </c>
      <c r="K725" s="142">
        <f t="shared" si="112"/>
        <v>20</v>
      </c>
      <c r="L725" s="134">
        <f t="shared" si="112"/>
        <v>0</v>
      </c>
      <c r="M725" s="135">
        <f>SUM(M722:M724)</f>
        <v>18</v>
      </c>
      <c r="N725" s="46"/>
      <c r="O725" s="46"/>
    </row>
    <row r="726" spans="1:15" s="99" customFormat="1" x14ac:dyDescent="0.25">
      <c r="A726" s="78"/>
      <c r="B726" s="171"/>
      <c r="C726" s="172"/>
      <c r="D726" s="172"/>
      <c r="E726" s="172"/>
      <c r="F726" s="172"/>
      <c r="G726" s="172"/>
      <c r="H726" s="172"/>
      <c r="I726" s="172"/>
      <c r="J726" s="172"/>
      <c r="K726" s="261"/>
      <c r="L726" s="172"/>
      <c r="M726" s="173"/>
      <c r="N726" s="54"/>
      <c r="O726" s="54"/>
    </row>
    <row r="727" spans="1:15" ht="57" customHeight="1" x14ac:dyDescent="0.25">
      <c r="A727" s="146" t="s">
        <v>853</v>
      </c>
      <c r="B727" s="48" t="s">
        <v>1</v>
      </c>
      <c r="C727" s="48" t="s">
        <v>493</v>
      </c>
      <c r="D727" s="48" t="s">
        <v>494</v>
      </c>
      <c r="E727" s="148" t="s">
        <v>711</v>
      </c>
      <c r="F727" s="48" t="s">
        <v>494</v>
      </c>
      <c r="G727" s="148" t="s">
        <v>541</v>
      </c>
      <c r="H727" s="48" t="s">
        <v>2</v>
      </c>
      <c r="I727" s="68"/>
      <c r="J727" s="58"/>
      <c r="K727" s="58"/>
      <c r="L727" s="58"/>
      <c r="M727" s="46"/>
      <c r="N727" s="46"/>
      <c r="O727" s="46"/>
    </row>
    <row r="728" spans="1:15" x14ac:dyDescent="0.25">
      <c r="A728" s="62" t="s">
        <v>3</v>
      </c>
      <c r="B728" s="60"/>
      <c r="C728" s="271" t="s">
        <v>4</v>
      </c>
      <c r="D728" s="271" t="s">
        <v>4</v>
      </c>
      <c r="E728" s="271" t="s">
        <v>5</v>
      </c>
      <c r="F728" s="271" t="s">
        <v>6</v>
      </c>
      <c r="G728" s="271" t="s">
        <v>149</v>
      </c>
      <c r="H728" s="60"/>
      <c r="I728" s="68"/>
      <c r="J728" s="58"/>
      <c r="K728" s="58"/>
      <c r="L728" s="58"/>
      <c r="M728" s="57"/>
      <c r="N728" s="57"/>
      <c r="O728" s="46"/>
    </row>
    <row r="729" spans="1:15" x14ac:dyDescent="0.25">
      <c r="A729" s="47" t="s">
        <v>245</v>
      </c>
      <c r="B729" s="127">
        <f>C729+D729+G729+H729</f>
        <v>468</v>
      </c>
      <c r="C729" s="130">
        <f t="shared" ref="C729:D731" si="113">E729</f>
        <v>265</v>
      </c>
      <c r="D729" s="129">
        <f t="shared" si="113"/>
        <v>188</v>
      </c>
      <c r="E729" s="123">
        <v>265</v>
      </c>
      <c r="F729" s="123">
        <v>188</v>
      </c>
      <c r="G729" s="123">
        <v>0</v>
      </c>
      <c r="H729" s="129">
        <v>15</v>
      </c>
      <c r="I729" s="68"/>
      <c r="J729" s="55"/>
      <c r="K729" s="55"/>
      <c r="L729" s="55"/>
      <c r="M729" s="57"/>
      <c r="N729" s="57"/>
      <c r="O729" s="46"/>
    </row>
    <row r="730" spans="1:15" x14ac:dyDescent="0.25">
      <c r="A730" s="47" t="s">
        <v>246</v>
      </c>
      <c r="B730" s="127">
        <f>C730+D730+G730+H730</f>
        <v>405</v>
      </c>
      <c r="C730" s="130">
        <f t="shared" si="113"/>
        <v>233</v>
      </c>
      <c r="D730" s="129">
        <f t="shared" si="113"/>
        <v>152</v>
      </c>
      <c r="E730" s="123">
        <v>233</v>
      </c>
      <c r="F730" s="123">
        <v>152</v>
      </c>
      <c r="G730" s="123">
        <v>0</v>
      </c>
      <c r="H730" s="129">
        <v>20</v>
      </c>
      <c r="I730" s="68"/>
      <c r="J730" s="55"/>
      <c r="K730" s="55"/>
      <c r="L730" s="55"/>
      <c r="M730" s="57"/>
      <c r="N730" s="57"/>
      <c r="O730" s="46"/>
    </row>
    <row r="731" spans="1:15" x14ac:dyDescent="0.25">
      <c r="A731" s="47" t="s">
        <v>247</v>
      </c>
      <c r="B731" s="127">
        <f>C731+D731+G731+H731</f>
        <v>440</v>
      </c>
      <c r="C731" s="130">
        <f t="shared" si="113"/>
        <v>242</v>
      </c>
      <c r="D731" s="129">
        <f t="shared" si="113"/>
        <v>178</v>
      </c>
      <c r="E731" s="123">
        <v>242</v>
      </c>
      <c r="F731" s="123">
        <v>178</v>
      </c>
      <c r="G731" s="123">
        <v>1</v>
      </c>
      <c r="H731" s="129">
        <v>19</v>
      </c>
      <c r="I731" s="68"/>
      <c r="J731" s="55"/>
      <c r="K731" s="55"/>
      <c r="L731" s="55"/>
      <c r="M731" s="57"/>
      <c r="N731" s="57"/>
      <c r="O731" s="46"/>
    </row>
    <row r="732" spans="1:15" x14ac:dyDescent="0.25">
      <c r="A732" s="64" t="s">
        <v>304</v>
      </c>
      <c r="B732" s="127">
        <f t="shared" ref="B732:G732" si="114">SUM(B729:B731)</f>
        <v>1313</v>
      </c>
      <c r="C732" s="134">
        <f t="shared" si="114"/>
        <v>740</v>
      </c>
      <c r="D732" s="134">
        <f t="shared" si="114"/>
        <v>518</v>
      </c>
      <c r="E732" s="134">
        <f t="shared" si="114"/>
        <v>740</v>
      </c>
      <c r="F732" s="142">
        <f t="shared" si="114"/>
        <v>518</v>
      </c>
      <c r="G732" s="134">
        <f t="shared" si="114"/>
        <v>1</v>
      </c>
      <c r="H732" s="135">
        <f>SUM(H729:H731)</f>
        <v>54</v>
      </c>
      <c r="I732" s="68"/>
      <c r="J732" s="58"/>
      <c r="K732" s="58"/>
      <c r="L732" s="58"/>
      <c r="M732" s="57"/>
      <c r="N732" s="57"/>
      <c r="O732" s="46"/>
    </row>
    <row r="733" spans="1:15" x14ac:dyDescent="0.25">
      <c r="A733" s="58"/>
      <c r="B733" s="58"/>
      <c r="C733" s="58"/>
      <c r="D733" s="58"/>
      <c r="E733" s="58"/>
      <c r="F733" s="58"/>
      <c r="G733" s="84"/>
      <c r="H733" s="68"/>
      <c r="I733" s="68"/>
      <c r="J733" s="58"/>
      <c r="K733" s="58"/>
      <c r="L733" s="58"/>
      <c r="M733" s="46"/>
      <c r="N733" s="46"/>
      <c r="O733" s="46"/>
    </row>
    <row r="734" spans="1:15" ht="57" customHeight="1" x14ac:dyDescent="0.25">
      <c r="A734" s="146" t="s">
        <v>854</v>
      </c>
      <c r="B734" s="48" t="s">
        <v>1</v>
      </c>
      <c r="C734" s="48" t="s">
        <v>495</v>
      </c>
      <c r="D734" s="48" t="s">
        <v>496</v>
      </c>
      <c r="E734" s="148" t="s">
        <v>712</v>
      </c>
      <c r="F734" s="148" t="s">
        <v>713</v>
      </c>
      <c r="G734" s="148" t="s">
        <v>541</v>
      </c>
      <c r="H734" s="48" t="s">
        <v>2</v>
      </c>
      <c r="I734" s="68"/>
      <c r="J734" s="58"/>
      <c r="K734" s="58"/>
      <c r="L734" s="58"/>
      <c r="M734" s="46"/>
      <c r="N734" s="46"/>
    </row>
    <row r="735" spans="1:15" x14ac:dyDescent="0.25">
      <c r="A735" s="62" t="s">
        <v>302</v>
      </c>
      <c r="B735" s="60"/>
      <c r="C735" s="271" t="s">
        <v>4</v>
      </c>
      <c r="D735" s="271" t="s">
        <v>4</v>
      </c>
      <c r="E735" s="271" t="s">
        <v>6</v>
      </c>
      <c r="F735" s="271" t="s">
        <v>6</v>
      </c>
      <c r="G735" s="271" t="s">
        <v>149</v>
      </c>
      <c r="H735" s="60"/>
      <c r="I735" s="68"/>
      <c r="J735" s="58"/>
      <c r="K735" s="58"/>
      <c r="L735" s="58"/>
      <c r="M735" s="57"/>
      <c r="N735" s="57"/>
    </row>
    <row r="736" spans="1:15" x14ac:dyDescent="0.25">
      <c r="A736" s="47" t="s">
        <v>245</v>
      </c>
      <c r="B736" s="127">
        <f>C736+D736+G736+H736</f>
        <v>936</v>
      </c>
      <c r="C736" s="130">
        <f t="shared" ref="C736:D738" si="115">E736</f>
        <v>379</v>
      </c>
      <c r="D736" s="129">
        <f t="shared" si="115"/>
        <v>355</v>
      </c>
      <c r="E736" s="120">
        <v>379</v>
      </c>
      <c r="F736" s="120">
        <v>355</v>
      </c>
      <c r="G736" s="120">
        <v>5</v>
      </c>
      <c r="H736" s="129">
        <v>197</v>
      </c>
      <c r="I736" s="68"/>
      <c r="J736" s="55"/>
      <c r="K736" s="55"/>
      <c r="L736" s="55"/>
      <c r="M736" s="55"/>
      <c r="N736" s="55"/>
    </row>
    <row r="737" spans="1:14" x14ac:dyDescent="0.25">
      <c r="A737" s="47" t="s">
        <v>246</v>
      </c>
      <c r="B737" s="127">
        <f>C737+D737+G737+H737</f>
        <v>810</v>
      </c>
      <c r="C737" s="130">
        <f t="shared" si="115"/>
        <v>305</v>
      </c>
      <c r="D737" s="129">
        <f t="shared" si="115"/>
        <v>286</v>
      </c>
      <c r="E737" s="120">
        <v>305</v>
      </c>
      <c r="F737" s="120">
        <v>286</v>
      </c>
      <c r="G737" s="120">
        <v>0</v>
      </c>
      <c r="H737" s="129">
        <v>219</v>
      </c>
      <c r="I737" s="68"/>
      <c r="J737" s="55"/>
      <c r="K737" s="55"/>
      <c r="L737" s="55"/>
      <c r="M737" s="55"/>
      <c r="N737" s="55"/>
    </row>
    <row r="738" spans="1:14" x14ac:dyDescent="0.25">
      <c r="A738" s="47" t="s">
        <v>247</v>
      </c>
      <c r="B738" s="127">
        <f>C738+D738+G738+H738</f>
        <v>880</v>
      </c>
      <c r="C738" s="130">
        <f t="shared" si="115"/>
        <v>318</v>
      </c>
      <c r="D738" s="129">
        <f t="shared" si="115"/>
        <v>317</v>
      </c>
      <c r="E738" s="120">
        <v>318</v>
      </c>
      <c r="F738" s="120">
        <v>317</v>
      </c>
      <c r="G738" s="120">
        <v>2</v>
      </c>
      <c r="H738" s="129">
        <v>243</v>
      </c>
      <c r="I738" s="68"/>
      <c r="J738" s="55"/>
      <c r="K738" s="55"/>
      <c r="L738" s="55"/>
      <c r="M738" s="55"/>
      <c r="N738" s="55"/>
    </row>
    <row r="739" spans="1:14" x14ac:dyDescent="0.25">
      <c r="A739" s="64" t="s">
        <v>304</v>
      </c>
      <c r="B739" s="127">
        <f t="shared" ref="B739:G739" si="116">SUM(B736:B738)</f>
        <v>2626</v>
      </c>
      <c r="C739" s="134">
        <f t="shared" si="116"/>
        <v>1002</v>
      </c>
      <c r="D739" s="134">
        <f t="shared" si="116"/>
        <v>958</v>
      </c>
      <c r="E739" s="134">
        <f t="shared" si="116"/>
        <v>1002</v>
      </c>
      <c r="F739" s="134">
        <f t="shared" si="116"/>
        <v>958</v>
      </c>
      <c r="G739" s="135">
        <f t="shared" si="116"/>
        <v>7</v>
      </c>
      <c r="H739" s="135">
        <f>SUM(H736:H738)</f>
        <v>659</v>
      </c>
      <c r="I739" s="68"/>
      <c r="J739" s="68"/>
      <c r="K739" s="58"/>
      <c r="L739" s="57"/>
      <c r="M739" s="57"/>
      <c r="N739" s="57"/>
    </row>
    <row r="741" spans="1:14" ht="57" customHeight="1" x14ac:dyDescent="0.25">
      <c r="A741" s="146" t="s">
        <v>855</v>
      </c>
      <c r="B741" s="48" t="s">
        <v>1</v>
      </c>
      <c r="C741" s="48" t="s">
        <v>497</v>
      </c>
      <c r="D741" s="48" t="s">
        <v>497</v>
      </c>
      <c r="E741" s="148" t="s">
        <v>714</v>
      </c>
      <c r="F741" s="48" t="s">
        <v>497</v>
      </c>
      <c r="G741" s="48" t="s">
        <v>497</v>
      </c>
      <c r="H741" s="148" t="s">
        <v>541</v>
      </c>
      <c r="I741" s="48" t="s">
        <v>2</v>
      </c>
    </row>
    <row r="742" spans="1:14" x14ac:dyDescent="0.25">
      <c r="A742" s="151" t="s">
        <v>3</v>
      </c>
      <c r="B742" s="60"/>
      <c r="C742" s="271" t="s">
        <v>4</v>
      </c>
      <c r="D742" s="271" t="s">
        <v>5</v>
      </c>
      <c r="E742" s="271" t="s">
        <v>6</v>
      </c>
      <c r="F742" s="271" t="s">
        <v>7</v>
      </c>
      <c r="G742" s="271" t="s">
        <v>113</v>
      </c>
      <c r="H742" s="271" t="s">
        <v>149</v>
      </c>
      <c r="I742" s="60"/>
    </row>
    <row r="743" spans="1:14" x14ac:dyDescent="0.25">
      <c r="A743" s="47" t="s">
        <v>245</v>
      </c>
      <c r="B743" s="127">
        <f>C743+H743+I743</f>
        <v>468</v>
      </c>
      <c r="C743" s="130">
        <f>D743+E743+F743+G743</f>
        <v>428</v>
      </c>
      <c r="D743" s="123">
        <v>161</v>
      </c>
      <c r="E743" s="123">
        <v>219</v>
      </c>
      <c r="F743" s="123">
        <v>42</v>
      </c>
      <c r="G743" s="123">
        <v>6</v>
      </c>
      <c r="H743" s="123">
        <v>0</v>
      </c>
      <c r="I743" s="129">
        <v>40</v>
      </c>
    </row>
    <row r="744" spans="1:14" x14ac:dyDescent="0.25">
      <c r="A744" s="47" t="s">
        <v>246</v>
      </c>
      <c r="B744" s="127">
        <f>C744+H744+I744</f>
        <v>405</v>
      </c>
      <c r="C744" s="130">
        <f>D744+E744+F744+G744</f>
        <v>373</v>
      </c>
      <c r="D744" s="123">
        <v>151</v>
      </c>
      <c r="E744" s="123">
        <v>176</v>
      </c>
      <c r="F744" s="123">
        <v>40</v>
      </c>
      <c r="G744" s="123">
        <v>6</v>
      </c>
      <c r="H744" s="123">
        <v>0</v>
      </c>
      <c r="I744" s="129">
        <v>32</v>
      </c>
    </row>
    <row r="745" spans="1:14" x14ac:dyDescent="0.25">
      <c r="A745" s="47" t="s">
        <v>247</v>
      </c>
      <c r="B745" s="127">
        <f>C745+H745+I745</f>
        <v>440</v>
      </c>
      <c r="C745" s="130">
        <f>D745+E745+F745+G745</f>
        <v>405</v>
      </c>
      <c r="D745" s="123">
        <v>151</v>
      </c>
      <c r="E745" s="123">
        <v>201</v>
      </c>
      <c r="F745" s="123">
        <v>44</v>
      </c>
      <c r="G745" s="123">
        <v>9</v>
      </c>
      <c r="H745" s="123">
        <v>0</v>
      </c>
      <c r="I745" s="129">
        <v>35</v>
      </c>
    </row>
    <row r="746" spans="1:14" x14ac:dyDescent="0.25">
      <c r="A746" s="64" t="s">
        <v>304</v>
      </c>
      <c r="B746" s="127">
        <f t="shared" ref="B746:H746" si="117">SUM(B743:B745)</f>
        <v>1313</v>
      </c>
      <c r="C746" s="134">
        <f t="shared" si="117"/>
        <v>1206</v>
      </c>
      <c r="D746" s="134">
        <f t="shared" si="117"/>
        <v>463</v>
      </c>
      <c r="E746" s="134">
        <f t="shared" si="117"/>
        <v>596</v>
      </c>
      <c r="F746" s="134">
        <f t="shared" si="117"/>
        <v>126</v>
      </c>
      <c r="G746" s="134">
        <f t="shared" si="117"/>
        <v>21</v>
      </c>
      <c r="H746" s="135">
        <f t="shared" si="117"/>
        <v>0</v>
      </c>
      <c r="I746" s="135">
        <f>SUM(I743:I745)</f>
        <v>107</v>
      </c>
    </row>
  </sheetData>
  <pageMargins left="0" right="0" top="0.75" bottom="0.75" header="0.3" footer="0.3"/>
  <pageSetup paperSize="5" scale="95" orientation="portrait" r:id="rId1"/>
  <headerFooter>
    <oddHeader>&amp;CCHAUTAUQUA COUNTY BOARD OF ELECTIONS
NOVEMBER 3, 2015 GENERAL ELECTION</oddHeader>
  </headerFooter>
  <rowBreaks count="15" manualBreakCount="15">
    <brk id="36" max="16383" man="1"/>
    <brk id="79" max="16383" man="1"/>
    <brk id="118" max="16383" man="1"/>
    <brk id="160" max="16383" man="1"/>
    <brk id="200" max="16383" man="1"/>
    <brk id="242" max="16383" man="1"/>
    <brk id="291" max="16383" man="1"/>
    <brk id="373" max="16383" man="1"/>
    <brk id="413" max="16383" man="1"/>
    <brk id="455" max="16383" man="1"/>
    <brk id="493" max="16383" man="1"/>
    <brk id="533" max="16383" man="1"/>
    <brk id="575" max="16383" man="1"/>
    <brk id="613" max="16383" man="1"/>
    <brk id="69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T87"/>
  <sheetViews>
    <sheetView view="pageLayout" topLeftCell="A35" zoomScaleNormal="100" workbookViewId="0">
      <selection activeCell="R45" sqref="R45"/>
    </sheetView>
  </sheetViews>
  <sheetFormatPr defaultRowHeight="15" x14ac:dyDescent="0.25"/>
  <cols>
    <col min="1" max="1" width="15.140625" customWidth="1"/>
    <col min="2" max="23" width="6.7109375" style="180" customWidth="1"/>
    <col min="24" max="25" width="6.7109375" customWidth="1"/>
  </cols>
  <sheetData>
    <row r="1" spans="1:22" ht="70.5" customHeight="1" x14ac:dyDescent="0.25">
      <c r="A1" s="146" t="s">
        <v>298</v>
      </c>
      <c r="B1" s="148" t="s">
        <v>1</v>
      </c>
      <c r="C1" s="148" t="s">
        <v>299</v>
      </c>
      <c r="D1" s="148" t="s">
        <v>715</v>
      </c>
      <c r="E1" s="148" t="s">
        <v>463</v>
      </c>
      <c r="F1" s="148" t="s">
        <v>541</v>
      </c>
      <c r="G1" s="148" t="s">
        <v>2</v>
      </c>
      <c r="H1" s="179"/>
      <c r="I1" s="179"/>
      <c r="J1" s="179"/>
    </row>
    <row r="2" spans="1:22" x14ac:dyDescent="0.25">
      <c r="A2" s="151" t="s">
        <v>3</v>
      </c>
      <c r="B2" s="149"/>
      <c r="C2" s="149" t="s">
        <v>4</v>
      </c>
      <c r="D2" s="149" t="s">
        <v>5</v>
      </c>
      <c r="E2" s="149" t="s">
        <v>6</v>
      </c>
      <c r="F2" s="149" t="s">
        <v>149</v>
      </c>
      <c r="G2" s="149"/>
      <c r="H2" s="179"/>
      <c r="I2" s="179"/>
      <c r="J2" s="179"/>
    </row>
    <row r="3" spans="1:22" x14ac:dyDescent="0.25">
      <c r="A3" s="147" t="s">
        <v>300</v>
      </c>
      <c r="B3" s="51">
        <f>C3+F3+G3</f>
        <v>126</v>
      </c>
      <c r="C3" s="223">
        <f>D3+E3</f>
        <v>116</v>
      </c>
      <c r="D3" s="224">
        <v>71</v>
      </c>
      <c r="E3" s="224">
        <v>45</v>
      </c>
      <c r="F3" s="224">
        <v>2</v>
      </c>
      <c r="G3" s="223">
        <v>8</v>
      </c>
      <c r="H3" s="179"/>
      <c r="I3" s="179"/>
      <c r="J3" s="179"/>
    </row>
    <row r="4" spans="1:22" x14ac:dyDescent="0.25">
      <c r="A4" s="152" t="s">
        <v>301</v>
      </c>
      <c r="B4" s="51">
        <f t="shared" ref="B4:G4" si="0">SUM(B3)</f>
        <v>126</v>
      </c>
      <c r="C4" s="225">
        <f t="shared" si="0"/>
        <v>116</v>
      </c>
      <c r="D4" s="225">
        <f t="shared" si="0"/>
        <v>71</v>
      </c>
      <c r="E4" s="225">
        <f t="shared" si="0"/>
        <v>45</v>
      </c>
      <c r="F4" s="225">
        <f t="shared" si="0"/>
        <v>2</v>
      </c>
      <c r="G4" s="225">
        <f t="shared" si="0"/>
        <v>8</v>
      </c>
      <c r="H4" s="179"/>
      <c r="I4" s="179"/>
      <c r="J4" s="179"/>
    </row>
    <row r="6" spans="1:22" ht="70.5" customHeight="1" x14ac:dyDescent="0.25">
      <c r="A6" s="146" t="s">
        <v>856</v>
      </c>
      <c r="B6" s="148" t="s">
        <v>1</v>
      </c>
      <c r="C6" s="148" t="s">
        <v>499</v>
      </c>
      <c r="D6" s="148" t="s">
        <v>500</v>
      </c>
      <c r="E6" s="148" t="s">
        <v>716</v>
      </c>
      <c r="F6" s="148" t="s">
        <v>717</v>
      </c>
      <c r="G6" s="148" t="s">
        <v>499</v>
      </c>
      <c r="H6" s="148" t="s">
        <v>500</v>
      </c>
      <c r="I6" s="148" t="s">
        <v>541</v>
      </c>
      <c r="J6" s="148" t="s">
        <v>2</v>
      </c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</row>
    <row r="7" spans="1:22" x14ac:dyDescent="0.25">
      <c r="A7" s="151" t="s">
        <v>302</v>
      </c>
      <c r="B7" s="149"/>
      <c r="C7" s="149" t="s">
        <v>4</v>
      </c>
      <c r="D7" s="149" t="s">
        <v>4</v>
      </c>
      <c r="E7" s="149" t="s">
        <v>5</v>
      </c>
      <c r="F7" s="149" t="s">
        <v>5</v>
      </c>
      <c r="G7" s="149" t="s">
        <v>6</v>
      </c>
      <c r="H7" s="149" t="s">
        <v>6</v>
      </c>
      <c r="I7" s="149" t="s">
        <v>149</v>
      </c>
      <c r="J7" s="149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</row>
    <row r="8" spans="1:22" x14ac:dyDescent="0.25">
      <c r="A8" s="147" t="s">
        <v>300</v>
      </c>
      <c r="B8" s="51">
        <f>C8+D8+I8+J8</f>
        <v>252</v>
      </c>
      <c r="C8" s="223">
        <f>E8+G8</f>
        <v>115</v>
      </c>
      <c r="D8" s="223">
        <f>F8+H8</f>
        <v>110</v>
      </c>
      <c r="E8" s="224">
        <v>71</v>
      </c>
      <c r="F8" s="227">
        <v>69</v>
      </c>
      <c r="G8" s="228">
        <v>44</v>
      </c>
      <c r="H8" s="224">
        <v>41</v>
      </c>
      <c r="I8" s="224">
        <v>2</v>
      </c>
      <c r="J8" s="223">
        <v>25</v>
      </c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</row>
    <row r="9" spans="1:22" x14ac:dyDescent="0.25">
      <c r="A9" s="152" t="s">
        <v>301</v>
      </c>
      <c r="B9" s="51">
        <f t="shared" ref="B9:I9" si="1">SUM(B8)</f>
        <v>252</v>
      </c>
      <c r="C9" s="51">
        <f t="shared" si="1"/>
        <v>115</v>
      </c>
      <c r="D9" s="51">
        <f t="shared" si="1"/>
        <v>110</v>
      </c>
      <c r="E9" s="51">
        <f t="shared" si="1"/>
        <v>71</v>
      </c>
      <c r="F9" s="51">
        <f t="shared" si="1"/>
        <v>69</v>
      </c>
      <c r="G9" s="51">
        <f t="shared" si="1"/>
        <v>44</v>
      </c>
      <c r="H9" s="51">
        <f t="shared" si="1"/>
        <v>41</v>
      </c>
      <c r="I9" s="51">
        <f t="shared" si="1"/>
        <v>2</v>
      </c>
      <c r="J9" s="51">
        <f>SUM(J8)</f>
        <v>25</v>
      </c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</row>
    <row r="10" spans="1:22" x14ac:dyDescent="0.25">
      <c r="A10" s="226"/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</row>
    <row r="11" spans="1:22" ht="70.5" customHeight="1" x14ac:dyDescent="0.25">
      <c r="A11" s="146" t="s">
        <v>501</v>
      </c>
      <c r="B11" s="148" t="s">
        <v>1</v>
      </c>
      <c r="C11" s="148" t="s">
        <v>718</v>
      </c>
      <c r="D11" s="148" t="s">
        <v>303</v>
      </c>
      <c r="E11" s="148" t="s">
        <v>2</v>
      </c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</row>
    <row r="12" spans="1:22" x14ac:dyDescent="0.25">
      <c r="A12" s="151" t="s">
        <v>3</v>
      </c>
      <c r="B12" s="149"/>
      <c r="C12" s="149"/>
      <c r="D12" s="149"/>
      <c r="E12" s="149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</row>
    <row r="13" spans="1:22" x14ac:dyDescent="0.25">
      <c r="A13" s="147" t="s">
        <v>111</v>
      </c>
      <c r="B13" s="51">
        <f>C13+D13+E14</f>
        <v>50</v>
      </c>
      <c r="C13" s="224">
        <v>46</v>
      </c>
      <c r="D13" s="224">
        <v>4</v>
      </c>
      <c r="E13" s="223">
        <v>0</v>
      </c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</row>
    <row r="14" spans="1:22" ht="17.25" customHeight="1" x14ac:dyDescent="0.25">
      <c r="A14" s="152" t="s">
        <v>301</v>
      </c>
      <c r="B14" s="51">
        <f>SUM(B13)</f>
        <v>50</v>
      </c>
      <c r="C14" s="225">
        <f>SUM(C13)</f>
        <v>46</v>
      </c>
      <c r="D14" s="225">
        <f>SUM(D13)</f>
        <v>4</v>
      </c>
      <c r="E14" s="225">
        <v>0</v>
      </c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</row>
    <row r="15" spans="1:22" ht="3" customHeight="1" x14ac:dyDescent="0.25">
      <c r="A15" s="229"/>
      <c r="B15" s="230"/>
      <c r="C15" s="231"/>
      <c r="D15" s="231"/>
      <c r="E15" s="231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</row>
    <row r="16" spans="1:22" x14ac:dyDescent="0.25">
      <c r="A16" s="232"/>
      <c r="B16" s="115"/>
      <c r="C16" s="115"/>
      <c r="D16" s="115"/>
      <c r="E16" s="115"/>
      <c r="F16" s="233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</row>
    <row r="17" spans="1:23" ht="57" customHeight="1" x14ac:dyDescent="0.25">
      <c r="A17" s="146" t="s">
        <v>504</v>
      </c>
      <c r="B17" s="148" t="s">
        <v>1</v>
      </c>
      <c r="C17" s="148" t="s">
        <v>507</v>
      </c>
      <c r="D17" s="148" t="s">
        <v>507</v>
      </c>
      <c r="E17" s="148" t="s">
        <v>719</v>
      </c>
      <c r="F17" s="148" t="s">
        <v>541</v>
      </c>
      <c r="G17" s="148" t="s">
        <v>2</v>
      </c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</row>
    <row r="18" spans="1:23" x14ac:dyDescent="0.25">
      <c r="A18" s="151" t="s">
        <v>3</v>
      </c>
      <c r="B18" s="149"/>
      <c r="C18" s="149" t="s">
        <v>4</v>
      </c>
      <c r="D18" s="149" t="s">
        <v>5</v>
      </c>
      <c r="E18" s="149" t="s">
        <v>6</v>
      </c>
      <c r="F18" s="149" t="s">
        <v>149</v>
      </c>
      <c r="G18" s="149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</row>
    <row r="19" spans="1:23" x14ac:dyDescent="0.25">
      <c r="A19" s="147" t="s">
        <v>506</v>
      </c>
      <c r="B19" s="51">
        <f>C19+F19+G19</f>
        <v>116</v>
      </c>
      <c r="C19" s="223">
        <f>D19+E19</f>
        <v>110</v>
      </c>
      <c r="D19" s="224">
        <v>48</v>
      </c>
      <c r="E19" s="224">
        <v>62</v>
      </c>
      <c r="F19" s="224">
        <v>0</v>
      </c>
      <c r="G19" s="223">
        <v>6</v>
      </c>
      <c r="H19" s="226"/>
      <c r="I19" s="288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</row>
    <row r="20" spans="1:23" x14ac:dyDescent="0.25">
      <c r="A20" s="147" t="s">
        <v>505</v>
      </c>
      <c r="B20" s="51">
        <f>C20+F20+G20</f>
        <v>68</v>
      </c>
      <c r="C20" s="223">
        <f>D20+E20</f>
        <v>62</v>
      </c>
      <c r="D20" s="224">
        <v>29</v>
      </c>
      <c r="E20" s="224">
        <v>33</v>
      </c>
      <c r="F20" s="224">
        <v>1</v>
      </c>
      <c r="G20" s="223">
        <v>5</v>
      </c>
      <c r="H20" s="226"/>
      <c r="I20" s="288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</row>
    <row r="21" spans="1:23" s="145" customFormat="1" ht="13.5" customHeight="1" x14ac:dyDescent="0.25">
      <c r="A21" s="152" t="s">
        <v>301</v>
      </c>
      <c r="B21" s="51">
        <f t="shared" ref="B21:G21" si="2">SUM(B19:B20)</f>
        <v>184</v>
      </c>
      <c r="C21" s="225">
        <f t="shared" si="2"/>
        <v>172</v>
      </c>
      <c r="D21" s="225">
        <f t="shared" si="2"/>
        <v>77</v>
      </c>
      <c r="E21" s="225">
        <f t="shared" si="2"/>
        <v>95</v>
      </c>
      <c r="F21" s="225">
        <f t="shared" si="2"/>
        <v>1</v>
      </c>
      <c r="G21" s="225">
        <f t="shared" si="2"/>
        <v>11</v>
      </c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182"/>
    </row>
    <row r="22" spans="1:23" s="145" customFormat="1" hidden="1" x14ac:dyDescent="0.25">
      <c r="A22" s="232"/>
      <c r="B22" s="115"/>
      <c r="C22" s="115"/>
      <c r="D22" s="115"/>
      <c r="E22" s="115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182"/>
    </row>
    <row r="23" spans="1:23" s="145" customFormat="1" x14ac:dyDescent="0.25">
      <c r="A23" s="232"/>
      <c r="B23" s="115"/>
      <c r="C23" s="115"/>
      <c r="D23" s="115"/>
      <c r="E23" s="115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182"/>
    </row>
    <row r="24" spans="1:23" s="145" customFormat="1" ht="57" customHeight="1" x14ac:dyDescent="0.25">
      <c r="A24" s="146" t="s">
        <v>511</v>
      </c>
      <c r="B24" s="148" t="s">
        <v>1</v>
      </c>
      <c r="C24" s="148" t="s">
        <v>512</v>
      </c>
      <c r="D24" s="148" t="s">
        <v>720</v>
      </c>
      <c r="E24" s="148" t="s">
        <v>541</v>
      </c>
      <c r="F24" s="148" t="s">
        <v>2</v>
      </c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182"/>
    </row>
    <row r="25" spans="1:23" s="145" customFormat="1" x14ac:dyDescent="0.25">
      <c r="A25" s="151" t="s">
        <v>3</v>
      </c>
      <c r="B25" s="149"/>
      <c r="C25" s="149" t="s">
        <v>4</v>
      </c>
      <c r="D25" s="149" t="s">
        <v>6</v>
      </c>
      <c r="E25" s="149" t="s">
        <v>149</v>
      </c>
      <c r="F25" s="149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182"/>
    </row>
    <row r="26" spans="1:23" s="145" customFormat="1" x14ac:dyDescent="0.25">
      <c r="A26" s="147" t="s">
        <v>506</v>
      </c>
      <c r="B26" s="51">
        <f>C26+E26+F26</f>
        <v>116</v>
      </c>
      <c r="C26" s="223">
        <f>D26</f>
        <v>102</v>
      </c>
      <c r="D26" s="224">
        <v>102</v>
      </c>
      <c r="E26" s="224">
        <v>0</v>
      </c>
      <c r="F26" s="223">
        <v>14</v>
      </c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182"/>
    </row>
    <row r="27" spans="1:23" s="145" customFormat="1" x14ac:dyDescent="0.25">
      <c r="A27" s="147" t="s">
        <v>505</v>
      </c>
      <c r="B27" s="51">
        <f>C27+E27+F27</f>
        <v>68</v>
      </c>
      <c r="C27" s="223">
        <f>D27</f>
        <v>52</v>
      </c>
      <c r="D27" s="224">
        <v>52</v>
      </c>
      <c r="E27" s="224">
        <v>0</v>
      </c>
      <c r="F27" s="223">
        <v>16</v>
      </c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182"/>
    </row>
    <row r="28" spans="1:23" s="145" customFormat="1" x14ac:dyDescent="0.25">
      <c r="A28" s="152" t="s">
        <v>301</v>
      </c>
      <c r="B28" s="51">
        <f>SUM(B26:B27)</f>
        <v>184</v>
      </c>
      <c r="C28" s="225">
        <f>SUM(C26:C27)</f>
        <v>154</v>
      </c>
      <c r="D28" s="225">
        <f>SUM(D26:D27)</f>
        <v>154</v>
      </c>
      <c r="E28" s="225">
        <f>SUM(E26:E27)</f>
        <v>0</v>
      </c>
      <c r="F28" s="225">
        <f>SUM(F26:F27)</f>
        <v>30</v>
      </c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182"/>
    </row>
    <row r="29" spans="1:23" s="145" customFormat="1" x14ac:dyDescent="0.25">
      <c r="A29" s="232"/>
      <c r="B29" s="115"/>
      <c r="C29" s="115"/>
      <c r="D29" s="115"/>
      <c r="E29" s="115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182"/>
    </row>
    <row r="30" spans="1:23" s="145" customFormat="1" ht="59.25" customHeight="1" x14ac:dyDescent="0.25">
      <c r="A30" s="146" t="s">
        <v>508</v>
      </c>
      <c r="B30" s="148" t="s">
        <v>1</v>
      </c>
      <c r="C30" s="148" t="s">
        <v>509</v>
      </c>
      <c r="D30" s="148" t="s">
        <v>510</v>
      </c>
      <c r="E30" s="148" t="s">
        <v>721</v>
      </c>
      <c r="F30" s="148" t="s">
        <v>722</v>
      </c>
      <c r="G30" s="148" t="s">
        <v>541</v>
      </c>
      <c r="H30" s="148" t="s">
        <v>2</v>
      </c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182"/>
    </row>
    <row r="31" spans="1:23" s="145" customFormat="1" x14ac:dyDescent="0.25">
      <c r="A31" s="151" t="s">
        <v>302</v>
      </c>
      <c r="B31" s="149"/>
      <c r="C31" s="149" t="s">
        <v>4</v>
      </c>
      <c r="D31" s="149" t="s">
        <v>4</v>
      </c>
      <c r="E31" s="149" t="s">
        <v>5</v>
      </c>
      <c r="F31" s="149" t="s">
        <v>6</v>
      </c>
      <c r="G31" s="149" t="s">
        <v>149</v>
      </c>
      <c r="H31" s="149"/>
      <c r="I31" s="233"/>
      <c r="J31" s="237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182"/>
    </row>
    <row r="32" spans="1:23" s="145" customFormat="1" x14ac:dyDescent="0.25">
      <c r="A32" s="147" t="s">
        <v>506</v>
      </c>
      <c r="B32" s="51">
        <f>C32+D32+G32+H32</f>
        <v>232</v>
      </c>
      <c r="C32" s="223">
        <f>E32</f>
        <v>70</v>
      </c>
      <c r="D32" s="224">
        <f>F32</f>
        <v>73</v>
      </c>
      <c r="E32" s="228">
        <v>70</v>
      </c>
      <c r="F32" s="228">
        <v>73</v>
      </c>
      <c r="G32" s="228">
        <v>1</v>
      </c>
      <c r="H32" s="223">
        <v>88</v>
      </c>
      <c r="I32" s="289"/>
      <c r="J32" s="290"/>
      <c r="K32" s="291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182"/>
    </row>
    <row r="33" spans="1:23" s="145" customFormat="1" x14ac:dyDescent="0.25">
      <c r="A33" s="147" t="s">
        <v>505</v>
      </c>
      <c r="B33" s="51">
        <f>C33+D33+G33+H33</f>
        <v>136</v>
      </c>
      <c r="C33" s="223">
        <f>E33</f>
        <v>44</v>
      </c>
      <c r="D33" s="224">
        <f>F33</f>
        <v>38</v>
      </c>
      <c r="E33" s="228">
        <v>44</v>
      </c>
      <c r="F33" s="228">
        <v>38</v>
      </c>
      <c r="G33" s="228">
        <v>1</v>
      </c>
      <c r="H33" s="223">
        <v>53</v>
      </c>
      <c r="I33" s="289"/>
      <c r="J33" s="290"/>
      <c r="K33" s="291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182"/>
    </row>
    <row r="34" spans="1:23" s="145" customFormat="1" ht="16.5" customHeight="1" x14ac:dyDescent="0.25">
      <c r="A34" s="152" t="s">
        <v>301</v>
      </c>
      <c r="B34" s="51">
        <f t="shared" ref="B34:H34" si="3">SUM(B32:B33)</f>
        <v>368</v>
      </c>
      <c r="C34" s="225">
        <f t="shared" si="3"/>
        <v>114</v>
      </c>
      <c r="D34" s="225">
        <f t="shared" si="3"/>
        <v>111</v>
      </c>
      <c r="E34" s="225">
        <f t="shared" si="3"/>
        <v>114</v>
      </c>
      <c r="F34" s="225">
        <f t="shared" si="3"/>
        <v>111</v>
      </c>
      <c r="G34" s="225">
        <f t="shared" si="3"/>
        <v>2</v>
      </c>
      <c r="H34" s="225">
        <f t="shared" si="3"/>
        <v>141</v>
      </c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182"/>
    </row>
    <row r="35" spans="1:23" s="145" customFormat="1" x14ac:dyDescent="0.25">
      <c r="A35" s="232"/>
      <c r="B35" s="115"/>
      <c r="C35" s="115"/>
      <c r="D35" s="115"/>
      <c r="E35" s="115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182"/>
    </row>
    <row r="36" spans="1:23" ht="70.5" customHeight="1" x14ac:dyDescent="0.25">
      <c r="A36" s="146" t="s">
        <v>502</v>
      </c>
      <c r="B36" s="148" t="s">
        <v>1</v>
      </c>
      <c r="C36" s="148" t="s">
        <v>718</v>
      </c>
      <c r="D36" s="148" t="s">
        <v>303</v>
      </c>
      <c r="E36" s="148" t="s">
        <v>2</v>
      </c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</row>
    <row r="37" spans="1:23" x14ac:dyDescent="0.25">
      <c r="A37" s="151" t="s">
        <v>3</v>
      </c>
      <c r="B37" s="149"/>
      <c r="C37" s="149"/>
      <c r="D37" s="149"/>
      <c r="E37" s="149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</row>
    <row r="38" spans="1:23" x14ac:dyDescent="0.25">
      <c r="A38" s="147" t="s">
        <v>60</v>
      </c>
      <c r="B38" s="225">
        <f>C38+D38+E38</f>
        <v>254</v>
      </c>
      <c r="C38" s="224">
        <v>145</v>
      </c>
      <c r="D38" s="224">
        <v>104</v>
      </c>
      <c r="E38" s="223">
        <v>5</v>
      </c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</row>
    <row r="39" spans="1:23" x14ac:dyDescent="0.25">
      <c r="A39" s="152" t="s">
        <v>301</v>
      </c>
      <c r="B39" s="225">
        <f>SUM(B38)</f>
        <v>254</v>
      </c>
      <c r="C39" s="225">
        <f>SUM(C38)</f>
        <v>145</v>
      </c>
      <c r="D39" s="225">
        <f>SUM(D38)</f>
        <v>104</v>
      </c>
      <c r="E39" s="225">
        <f>SUM(E38)</f>
        <v>5</v>
      </c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</row>
    <row r="40" spans="1:23" x14ac:dyDescent="0.25">
      <c r="A40" s="226"/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</row>
    <row r="41" spans="1:23" ht="57" customHeight="1" x14ac:dyDescent="0.25">
      <c r="A41" s="146" t="s">
        <v>513</v>
      </c>
      <c r="B41" s="148" t="s">
        <v>1</v>
      </c>
      <c r="C41" s="148" t="s">
        <v>859</v>
      </c>
      <c r="D41" s="148" t="s">
        <v>514</v>
      </c>
      <c r="E41" s="148" t="s">
        <v>859</v>
      </c>
      <c r="F41" s="148" t="s">
        <v>858</v>
      </c>
      <c r="G41" s="148" t="s">
        <v>723</v>
      </c>
      <c r="H41" s="148" t="s">
        <v>541</v>
      </c>
      <c r="I41" s="148" t="s">
        <v>2</v>
      </c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</row>
    <row r="42" spans="1:23" x14ac:dyDescent="0.25">
      <c r="A42" s="151" t="s">
        <v>302</v>
      </c>
      <c r="B42" s="149"/>
      <c r="C42" s="149" t="s">
        <v>4</v>
      </c>
      <c r="D42" s="149" t="s">
        <v>4</v>
      </c>
      <c r="E42" s="149" t="s">
        <v>5</v>
      </c>
      <c r="F42" s="149" t="s">
        <v>6</v>
      </c>
      <c r="G42" s="149" t="s">
        <v>6</v>
      </c>
      <c r="H42" s="149" t="s">
        <v>149</v>
      </c>
      <c r="I42" s="149"/>
      <c r="J42" s="226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</row>
    <row r="43" spans="1:23" ht="15" customHeight="1" x14ac:dyDescent="0.25">
      <c r="A43" s="147" t="s">
        <v>60</v>
      </c>
      <c r="B43" s="51">
        <f>C43+D43+H43+I43</f>
        <v>508</v>
      </c>
      <c r="C43" s="223">
        <f>E43+F43</f>
        <v>194</v>
      </c>
      <c r="D43" s="224">
        <f>G43</f>
        <v>132</v>
      </c>
      <c r="E43" s="234">
        <v>88</v>
      </c>
      <c r="F43" s="234">
        <v>106</v>
      </c>
      <c r="G43" s="234">
        <v>132</v>
      </c>
      <c r="H43" s="224">
        <v>24</v>
      </c>
      <c r="I43" s="223">
        <v>158</v>
      </c>
      <c r="J43" s="192"/>
      <c r="K43" s="192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</row>
    <row r="44" spans="1:23" x14ac:dyDescent="0.25">
      <c r="A44" s="152" t="s">
        <v>301</v>
      </c>
      <c r="B44" s="51">
        <f t="shared" ref="B44:H44" si="4">SUM(B43)</f>
        <v>508</v>
      </c>
      <c r="C44" s="225">
        <f t="shared" si="4"/>
        <v>194</v>
      </c>
      <c r="D44" s="225">
        <f t="shared" si="4"/>
        <v>132</v>
      </c>
      <c r="E44" s="235">
        <f t="shared" si="4"/>
        <v>88</v>
      </c>
      <c r="F44" s="235">
        <f t="shared" si="4"/>
        <v>106</v>
      </c>
      <c r="G44" s="235">
        <f t="shared" si="4"/>
        <v>132</v>
      </c>
      <c r="H44" s="225">
        <f t="shared" si="4"/>
        <v>24</v>
      </c>
      <c r="I44" s="225">
        <f>SUM(I43)</f>
        <v>158</v>
      </c>
      <c r="J44" s="192"/>
      <c r="K44" s="192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</row>
    <row r="45" spans="1:23" x14ac:dyDescent="0.25">
      <c r="A45" s="226"/>
      <c r="B45" s="226"/>
      <c r="C45" s="226"/>
      <c r="D45" s="226"/>
      <c r="E45" s="226"/>
      <c r="F45" s="192"/>
      <c r="G45" s="192"/>
      <c r="H45" s="192"/>
      <c r="I45" s="192"/>
      <c r="J45" s="192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</row>
    <row r="46" spans="1:23" ht="57" customHeight="1" x14ac:dyDescent="0.25">
      <c r="A46" s="146" t="s">
        <v>515</v>
      </c>
      <c r="B46" s="148" t="s">
        <v>1</v>
      </c>
      <c r="C46" s="148" t="s">
        <v>516</v>
      </c>
      <c r="D46" s="148" t="s">
        <v>517</v>
      </c>
      <c r="E46" s="148" t="s">
        <v>724</v>
      </c>
      <c r="F46" s="148" t="s">
        <v>517</v>
      </c>
      <c r="G46" s="148" t="s">
        <v>517</v>
      </c>
      <c r="H46" s="148" t="s">
        <v>516</v>
      </c>
      <c r="I46" s="148" t="s">
        <v>541</v>
      </c>
      <c r="J46" s="148" t="s">
        <v>2</v>
      </c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</row>
    <row r="47" spans="1:23" ht="15" customHeight="1" x14ac:dyDescent="0.25">
      <c r="A47" s="151" t="s">
        <v>3</v>
      </c>
      <c r="B47" s="149"/>
      <c r="C47" s="149" t="s">
        <v>4</v>
      </c>
      <c r="D47" s="149" t="s">
        <v>4</v>
      </c>
      <c r="E47" s="149" t="s">
        <v>5</v>
      </c>
      <c r="F47" s="149" t="s">
        <v>6</v>
      </c>
      <c r="G47" s="149" t="s">
        <v>9</v>
      </c>
      <c r="H47" s="149" t="s">
        <v>251</v>
      </c>
      <c r="I47" s="149" t="s">
        <v>149</v>
      </c>
      <c r="J47" s="149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</row>
    <row r="48" spans="1:23" ht="15" customHeight="1" x14ac:dyDescent="0.25">
      <c r="A48" s="153" t="s">
        <v>131</v>
      </c>
      <c r="B48" s="225">
        <f>C48+D48+I48+J48</f>
        <v>445</v>
      </c>
      <c r="C48" s="236">
        <f>E48+H48</f>
        <v>237</v>
      </c>
      <c r="D48" s="236">
        <f>F48+G48</f>
        <v>200</v>
      </c>
      <c r="E48" s="224">
        <v>221</v>
      </c>
      <c r="F48" s="224">
        <v>179</v>
      </c>
      <c r="G48" s="224">
        <v>21</v>
      </c>
      <c r="H48" s="224">
        <v>16</v>
      </c>
      <c r="I48" s="224">
        <v>2</v>
      </c>
      <c r="J48" s="236">
        <v>6</v>
      </c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</row>
    <row r="49" spans="1:46" ht="15" customHeight="1" x14ac:dyDescent="0.25">
      <c r="A49" s="153" t="s">
        <v>132</v>
      </c>
      <c r="B49" s="225">
        <f>C49+D49+I49+J49</f>
        <v>275</v>
      </c>
      <c r="C49" s="236">
        <f>E49+H49</f>
        <v>169</v>
      </c>
      <c r="D49" s="236">
        <f>F49+G49</f>
        <v>97</v>
      </c>
      <c r="E49" s="224">
        <v>162</v>
      </c>
      <c r="F49" s="224">
        <v>85</v>
      </c>
      <c r="G49" s="224">
        <v>12</v>
      </c>
      <c r="H49" s="224">
        <v>7</v>
      </c>
      <c r="I49" s="224">
        <v>4</v>
      </c>
      <c r="J49" s="236">
        <v>5</v>
      </c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</row>
    <row r="50" spans="1:46" ht="15" customHeight="1" x14ac:dyDescent="0.25">
      <c r="A50" s="153" t="s">
        <v>133</v>
      </c>
      <c r="B50" s="225">
        <f>C50+D50+I50+J50</f>
        <v>419</v>
      </c>
      <c r="C50" s="236">
        <f>E50+H50</f>
        <v>209</v>
      </c>
      <c r="D50" s="236">
        <f>F50+G50</f>
        <v>196</v>
      </c>
      <c r="E50" s="224">
        <v>196</v>
      </c>
      <c r="F50" s="224">
        <v>170</v>
      </c>
      <c r="G50" s="224">
        <v>26</v>
      </c>
      <c r="H50" s="224">
        <v>13</v>
      </c>
      <c r="I50" s="224">
        <v>4</v>
      </c>
      <c r="J50" s="236">
        <v>10</v>
      </c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</row>
    <row r="51" spans="1:46" ht="15" customHeight="1" x14ac:dyDescent="0.25">
      <c r="A51" s="153" t="s">
        <v>137</v>
      </c>
      <c r="B51" s="225">
        <f>C51+D51+I51+J51</f>
        <v>445</v>
      </c>
      <c r="C51" s="236">
        <f>E51+H51</f>
        <v>244</v>
      </c>
      <c r="D51" s="236">
        <f>F51+G51</f>
        <v>194</v>
      </c>
      <c r="E51" s="224">
        <v>229</v>
      </c>
      <c r="F51" s="224">
        <v>174</v>
      </c>
      <c r="G51" s="224">
        <v>20</v>
      </c>
      <c r="H51" s="224">
        <v>15</v>
      </c>
      <c r="I51" s="224">
        <v>2</v>
      </c>
      <c r="J51" s="236">
        <v>5</v>
      </c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</row>
    <row r="52" spans="1:46" ht="15" customHeight="1" x14ac:dyDescent="0.25">
      <c r="A52" s="153" t="s">
        <v>138</v>
      </c>
      <c r="B52" s="225">
        <f>C52+D52+I52+J52</f>
        <v>344</v>
      </c>
      <c r="C52" s="236">
        <f>E52+H52</f>
        <v>186</v>
      </c>
      <c r="D52" s="236">
        <f>F52+G52</f>
        <v>154</v>
      </c>
      <c r="E52" s="224">
        <v>174</v>
      </c>
      <c r="F52" s="224">
        <v>137</v>
      </c>
      <c r="G52" s="224">
        <v>17</v>
      </c>
      <c r="H52" s="224">
        <v>12</v>
      </c>
      <c r="I52" s="224">
        <v>1</v>
      </c>
      <c r="J52" s="236">
        <v>3</v>
      </c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</row>
    <row r="53" spans="1:46" x14ac:dyDescent="0.25">
      <c r="A53" s="152" t="s">
        <v>301</v>
      </c>
      <c r="B53" s="51">
        <f t="shared" ref="B53:I53" si="5">SUM(B48:B52)</f>
        <v>1928</v>
      </c>
      <c r="C53" s="225">
        <f t="shared" si="5"/>
        <v>1045</v>
      </c>
      <c r="D53" s="225">
        <f t="shared" si="5"/>
        <v>841</v>
      </c>
      <c r="E53" s="225">
        <f t="shared" si="5"/>
        <v>982</v>
      </c>
      <c r="F53" s="225">
        <f t="shared" si="5"/>
        <v>745</v>
      </c>
      <c r="G53" s="225">
        <f t="shared" si="5"/>
        <v>96</v>
      </c>
      <c r="H53" s="225">
        <f t="shared" si="5"/>
        <v>63</v>
      </c>
      <c r="I53" s="225">
        <f t="shared" si="5"/>
        <v>13</v>
      </c>
      <c r="J53" s="225">
        <f>SUM(J48:J52)</f>
        <v>29</v>
      </c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</row>
    <row r="54" spans="1:46" s="99" customFormat="1" x14ac:dyDescent="0.25">
      <c r="A54" s="178"/>
      <c r="B54" s="56"/>
      <c r="C54" s="56"/>
      <c r="D54" s="56"/>
      <c r="E54" s="56"/>
      <c r="F54" s="56"/>
      <c r="G54" s="56"/>
      <c r="H54" s="56"/>
      <c r="I54" s="56"/>
      <c r="J54" s="56"/>
      <c r="K54" s="237"/>
      <c r="L54" s="237"/>
      <c r="M54" s="237"/>
      <c r="N54" s="237"/>
      <c r="O54" s="237"/>
      <c r="P54" s="237"/>
      <c r="Q54" s="237"/>
      <c r="R54" s="237"/>
      <c r="S54" s="237"/>
      <c r="T54" s="237"/>
      <c r="U54" s="237"/>
      <c r="V54" s="237"/>
      <c r="W54" s="183"/>
    </row>
    <row r="55" spans="1:46" ht="56.25" customHeight="1" x14ac:dyDescent="0.25">
      <c r="A55" s="146" t="s">
        <v>518</v>
      </c>
      <c r="B55" s="148" t="s">
        <v>1</v>
      </c>
      <c r="C55" s="148" t="s">
        <v>519</v>
      </c>
      <c r="D55" s="148" t="s">
        <v>520</v>
      </c>
      <c r="E55" s="148" t="s">
        <v>521</v>
      </c>
      <c r="F55" s="148" t="s">
        <v>522</v>
      </c>
      <c r="G55" s="148" t="s">
        <v>523</v>
      </c>
      <c r="H55" s="148" t="s">
        <v>524</v>
      </c>
      <c r="I55" s="148" t="s">
        <v>861</v>
      </c>
      <c r="J55" s="148" t="s">
        <v>862</v>
      </c>
      <c r="K55" s="148" t="s">
        <v>521</v>
      </c>
      <c r="L55" s="148" t="s">
        <v>860</v>
      </c>
      <c r="M55" s="148" t="s">
        <v>523</v>
      </c>
      <c r="N55" s="148" t="s">
        <v>524</v>
      </c>
      <c r="O55" s="148" t="s">
        <v>519</v>
      </c>
      <c r="P55" s="148" t="s">
        <v>522</v>
      </c>
      <c r="Q55" s="148" t="s">
        <v>523</v>
      </c>
      <c r="R55" s="148" t="s">
        <v>524</v>
      </c>
      <c r="S55" s="148" t="s">
        <v>545</v>
      </c>
      <c r="T55" s="148" t="s">
        <v>546</v>
      </c>
      <c r="U55" s="148" t="s">
        <v>541</v>
      </c>
      <c r="V55" s="148" t="s">
        <v>2</v>
      </c>
      <c r="W55" s="226"/>
      <c r="X55" s="226"/>
      <c r="Y55" s="180"/>
    </row>
    <row r="56" spans="1:46" x14ac:dyDescent="0.25">
      <c r="A56" s="151" t="s">
        <v>294</v>
      </c>
      <c r="B56" s="149"/>
      <c r="C56" s="149" t="s">
        <v>4</v>
      </c>
      <c r="D56" s="149" t="s">
        <v>4</v>
      </c>
      <c r="E56" s="149" t="s">
        <v>4</v>
      </c>
      <c r="F56" s="149" t="s">
        <v>4</v>
      </c>
      <c r="G56" s="149" t="s">
        <v>4</v>
      </c>
      <c r="H56" s="149" t="s">
        <v>4</v>
      </c>
      <c r="I56" s="149" t="s">
        <v>5</v>
      </c>
      <c r="J56" s="149" t="s">
        <v>5</v>
      </c>
      <c r="K56" s="149" t="s">
        <v>5</v>
      </c>
      <c r="L56" s="149" t="s">
        <v>6</v>
      </c>
      <c r="M56" s="149" t="s">
        <v>6</v>
      </c>
      <c r="N56" s="149" t="s">
        <v>6</v>
      </c>
      <c r="O56" s="149" t="s">
        <v>8</v>
      </c>
      <c r="P56" s="149" t="s">
        <v>9</v>
      </c>
      <c r="Q56" s="149" t="s">
        <v>9</v>
      </c>
      <c r="R56" s="149" t="s">
        <v>9</v>
      </c>
      <c r="S56" s="149" t="s">
        <v>149</v>
      </c>
      <c r="T56" s="149" t="s">
        <v>149</v>
      </c>
      <c r="U56" s="149" t="s">
        <v>149</v>
      </c>
      <c r="V56" s="149"/>
      <c r="W56" s="226"/>
      <c r="X56" s="226"/>
      <c r="Y56" s="180"/>
    </row>
    <row r="57" spans="1:46" x14ac:dyDescent="0.25">
      <c r="A57" s="153" t="s">
        <v>131</v>
      </c>
      <c r="B57" s="225">
        <f>C57+D57+E57+F57+G57+H57+S57+T57+U57+V57</f>
        <v>1335</v>
      </c>
      <c r="C57" s="236">
        <f>I57+O57</f>
        <v>187</v>
      </c>
      <c r="D57" s="236">
        <f t="shared" ref="D57:E61" si="6">J57</f>
        <v>171</v>
      </c>
      <c r="E57" s="224">
        <f t="shared" si="6"/>
        <v>154</v>
      </c>
      <c r="F57" s="224">
        <f t="shared" ref="F57:H61" si="7">L57+P57</f>
        <v>259</v>
      </c>
      <c r="G57" s="224">
        <f t="shared" si="7"/>
        <v>214</v>
      </c>
      <c r="H57" s="224">
        <f t="shared" si="7"/>
        <v>209</v>
      </c>
      <c r="I57" s="224">
        <v>170</v>
      </c>
      <c r="J57" s="224">
        <v>171</v>
      </c>
      <c r="K57" s="224">
        <v>154</v>
      </c>
      <c r="L57" s="224">
        <v>225</v>
      </c>
      <c r="M57" s="224">
        <v>183</v>
      </c>
      <c r="N57" s="238">
        <v>172</v>
      </c>
      <c r="O57" s="224">
        <v>17</v>
      </c>
      <c r="P57" s="224">
        <v>34</v>
      </c>
      <c r="Q57" s="224">
        <v>31</v>
      </c>
      <c r="R57" s="238">
        <v>37</v>
      </c>
      <c r="S57" s="238">
        <v>28</v>
      </c>
      <c r="T57" s="238">
        <v>5</v>
      </c>
      <c r="U57" s="238">
        <v>0</v>
      </c>
      <c r="V57" s="236">
        <v>108</v>
      </c>
      <c r="W57" s="226"/>
      <c r="X57" s="226"/>
      <c r="Y57" s="180"/>
      <c r="AB57" s="56"/>
      <c r="AC57" s="244"/>
      <c r="AD57" s="244"/>
      <c r="AE57" s="243"/>
      <c r="AF57" s="243"/>
      <c r="AG57" s="243"/>
      <c r="AH57" s="243"/>
      <c r="AI57" s="243"/>
      <c r="AJ57" s="243"/>
      <c r="AK57" s="243"/>
      <c r="AL57" s="243"/>
      <c r="AM57" s="243"/>
      <c r="AN57" s="245"/>
      <c r="AO57" s="243"/>
      <c r="AP57" s="243"/>
      <c r="AQ57" s="243"/>
      <c r="AR57" s="245"/>
      <c r="AS57" s="245"/>
      <c r="AT57" s="244"/>
    </row>
    <row r="58" spans="1:46" x14ac:dyDescent="0.25">
      <c r="A58" s="153" t="s">
        <v>132</v>
      </c>
      <c r="B58" s="225">
        <f t="shared" ref="B58:B61" si="8">C58+D58+E58+F58+G58+H58+S58+T58+U58+V58</f>
        <v>825</v>
      </c>
      <c r="C58" s="236">
        <f>I58+O58</f>
        <v>141</v>
      </c>
      <c r="D58" s="236">
        <f t="shared" si="6"/>
        <v>142</v>
      </c>
      <c r="E58" s="224">
        <f t="shared" si="6"/>
        <v>128</v>
      </c>
      <c r="F58" s="224">
        <f t="shared" si="7"/>
        <v>132</v>
      </c>
      <c r="G58" s="224">
        <f t="shared" si="7"/>
        <v>94</v>
      </c>
      <c r="H58" s="224">
        <f t="shared" si="7"/>
        <v>110</v>
      </c>
      <c r="I58" s="224">
        <v>127</v>
      </c>
      <c r="J58" s="224">
        <v>142</v>
      </c>
      <c r="K58" s="224">
        <v>128</v>
      </c>
      <c r="L58" s="224">
        <v>110</v>
      </c>
      <c r="M58" s="224">
        <v>83</v>
      </c>
      <c r="N58" s="238">
        <v>91</v>
      </c>
      <c r="O58" s="224">
        <v>14</v>
      </c>
      <c r="P58" s="224">
        <v>22</v>
      </c>
      <c r="Q58" s="224">
        <v>11</v>
      </c>
      <c r="R58" s="238">
        <v>19</v>
      </c>
      <c r="S58" s="238">
        <v>16</v>
      </c>
      <c r="T58" s="238">
        <v>3</v>
      </c>
      <c r="U58" s="238">
        <v>0</v>
      </c>
      <c r="V58" s="236">
        <v>59</v>
      </c>
      <c r="W58" s="226"/>
      <c r="X58" s="226"/>
      <c r="Y58" s="180"/>
      <c r="AB58" s="56"/>
      <c r="AC58" s="244"/>
      <c r="AD58" s="244"/>
      <c r="AE58" s="243"/>
      <c r="AF58" s="243"/>
      <c r="AG58" s="243"/>
      <c r="AH58" s="243"/>
      <c r="AI58" s="243"/>
      <c r="AJ58" s="243"/>
      <c r="AK58" s="243"/>
      <c r="AL58" s="243"/>
      <c r="AM58" s="243"/>
      <c r="AN58" s="245"/>
      <c r="AO58" s="243"/>
      <c r="AP58" s="243"/>
      <c r="AQ58" s="243"/>
      <c r="AR58" s="245"/>
      <c r="AS58" s="245"/>
      <c r="AT58" s="244"/>
    </row>
    <row r="59" spans="1:46" x14ac:dyDescent="0.25">
      <c r="A59" s="153" t="s">
        <v>133</v>
      </c>
      <c r="B59" s="225">
        <f t="shared" si="8"/>
        <v>1257</v>
      </c>
      <c r="C59" s="236">
        <f>I59+O59</f>
        <v>175</v>
      </c>
      <c r="D59" s="236">
        <f t="shared" si="6"/>
        <v>166</v>
      </c>
      <c r="E59" s="224">
        <f t="shared" si="6"/>
        <v>167</v>
      </c>
      <c r="F59" s="224">
        <f t="shared" si="7"/>
        <v>240</v>
      </c>
      <c r="G59" s="224">
        <f t="shared" si="7"/>
        <v>194</v>
      </c>
      <c r="H59" s="224">
        <f t="shared" si="7"/>
        <v>165</v>
      </c>
      <c r="I59" s="224">
        <v>160</v>
      </c>
      <c r="J59" s="224">
        <v>166</v>
      </c>
      <c r="K59" s="224">
        <v>167</v>
      </c>
      <c r="L59" s="224">
        <v>210</v>
      </c>
      <c r="M59" s="224">
        <v>170</v>
      </c>
      <c r="N59" s="238">
        <v>142</v>
      </c>
      <c r="O59" s="224">
        <v>15</v>
      </c>
      <c r="P59" s="224">
        <v>30</v>
      </c>
      <c r="Q59" s="224">
        <v>24</v>
      </c>
      <c r="R59" s="238">
        <v>23</v>
      </c>
      <c r="S59" s="238">
        <v>40</v>
      </c>
      <c r="T59" s="238">
        <v>2</v>
      </c>
      <c r="U59" s="238">
        <v>5</v>
      </c>
      <c r="V59" s="236">
        <v>103</v>
      </c>
      <c r="W59" s="226"/>
      <c r="X59" s="226"/>
      <c r="Y59" s="180"/>
      <c r="AB59" s="56"/>
      <c r="AC59" s="244"/>
      <c r="AD59" s="244"/>
      <c r="AE59" s="243"/>
      <c r="AF59" s="243"/>
      <c r="AG59" s="243"/>
      <c r="AH59" s="243"/>
      <c r="AI59" s="243"/>
      <c r="AJ59" s="243"/>
      <c r="AK59" s="243"/>
      <c r="AL59" s="243"/>
      <c r="AM59" s="243"/>
      <c r="AN59" s="245"/>
      <c r="AO59" s="243"/>
      <c r="AP59" s="243"/>
      <c r="AQ59" s="243"/>
      <c r="AR59" s="245"/>
      <c r="AS59" s="245"/>
      <c r="AT59" s="244"/>
    </row>
    <row r="60" spans="1:46" x14ac:dyDescent="0.25">
      <c r="A60" s="153" t="s">
        <v>137</v>
      </c>
      <c r="B60" s="225">
        <f t="shared" si="8"/>
        <v>1335</v>
      </c>
      <c r="C60" s="236">
        <f>I60+O60</f>
        <v>219</v>
      </c>
      <c r="D60" s="236">
        <f t="shared" si="6"/>
        <v>202</v>
      </c>
      <c r="E60" s="224">
        <f t="shared" si="6"/>
        <v>209</v>
      </c>
      <c r="F60" s="224">
        <f t="shared" si="7"/>
        <v>227</v>
      </c>
      <c r="G60" s="224">
        <f t="shared" si="7"/>
        <v>178</v>
      </c>
      <c r="H60" s="224">
        <f t="shared" si="7"/>
        <v>159</v>
      </c>
      <c r="I60" s="224">
        <v>198</v>
      </c>
      <c r="J60" s="224">
        <v>202</v>
      </c>
      <c r="K60" s="224">
        <v>209</v>
      </c>
      <c r="L60" s="224">
        <v>189</v>
      </c>
      <c r="M60" s="224">
        <v>155</v>
      </c>
      <c r="N60" s="238">
        <v>137</v>
      </c>
      <c r="O60" s="224">
        <v>21</v>
      </c>
      <c r="P60" s="224">
        <v>38</v>
      </c>
      <c r="Q60" s="224">
        <v>23</v>
      </c>
      <c r="R60" s="238">
        <v>22</v>
      </c>
      <c r="S60" s="238">
        <v>33</v>
      </c>
      <c r="T60" s="238">
        <v>7</v>
      </c>
      <c r="U60" s="238">
        <v>7</v>
      </c>
      <c r="V60" s="236">
        <v>94</v>
      </c>
      <c r="W60" s="226"/>
      <c r="X60" s="226"/>
      <c r="Y60" s="180"/>
      <c r="AB60" s="56"/>
      <c r="AC60" s="244"/>
      <c r="AD60" s="244"/>
      <c r="AE60" s="243"/>
      <c r="AF60" s="243"/>
      <c r="AG60" s="243"/>
      <c r="AH60" s="243"/>
      <c r="AI60" s="243"/>
      <c r="AJ60" s="243"/>
      <c r="AK60" s="243"/>
      <c r="AL60" s="243"/>
      <c r="AM60" s="243"/>
      <c r="AN60" s="245"/>
      <c r="AO60" s="243"/>
      <c r="AP60" s="243"/>
      <c r="AQ60" s="243"/>
      <c r="AR60" s="245"/>
      <c r="AS60" s="245"/>
      <c r="AT60" s="244"/>
    </row>
    <row r="61" spans="1:46" x14ac:dyDescent="0.25">
      <c r="A61" s="153" t="s">
        <v>138</v>
      </c>
      <c r="B61" s="225">
        <f t="shared" si="8"/>
        <v>1032</v>
      </c>
      <c r="C61" s="236">
        <f>I61+O61</f>
        <v>172</v>
      </c>
      <c r="D61" s="236">
        <f t="shared" si="6"/>
        <v>171</v>
      </c>
      <c r="E61" s="224">
        <f t="shared" si="6"/>
        <v>154</v>
      </c>
      <c r="F61" s="224">
        <f t="shared" si="7"/>
        <v>164</v>
      </c>
      <c r="G61" s="224">
        <f t="shared" si="7"/>
        <v>127</v>
      </c>
      <c r="H61" s="224">
        <f t="shared" si="7"/>
        <v>141</v>
      </c>
      <c r="I61" s="224">
        <v>159</v>
      </c>
      <c r="J61" s="224">
        <v>171</v>
      </c>
      <c r="K61" s="224">
        <v>154</v>
      </c>
      <c r="L61" s="224">
        <v>148</v>
      </c>
      <c r="M61" s="224">
        <v>110</v>
      </c>
      <c r="N61" s="238">
        <v>119</v>
      </c>
      <c r="O61" s="224">
        <v>13</v>
      </c>
      <c r="P61" s="224">
        <v>16</v>
      </c>
      <c r="Q61" s="224">
        <v>17</v>
      </c>
      <c r="R61" s="238">
        <v>22</v>
      </c>
      <c r="S61" s="238">
        <v>27</v>
      </c>
      <c r="T61" s="238">
        <v>3</v>
      </c>
      <c r="U61" s="238">
        <v>2</v>
      </c>
      <c r="V61" s="236">
        <v>71</v>
      </c>
      <c r="W61" s="226"/>
      <c r="X61" s="226"/>
      <c r="Y61" s="180"/>
      <c r="AB61" s="56"/>
      <c r="AC61" s="244"/>
      <c r="AD61" s="244"/>
      <c r="AE61" s="243"/>
      <c r="AF61" s="243"/>
      <c r="AG61" s="243"/>
      <c r="AH61" s="243"/>
      <c r="AI61" s="243"/>
      <c r="AJ61" s="243"/>
      <c r="AK61" s="243"/>
      <c r="AL61" s="243"/>
      <c r="AM61" s="243"/>
      <c r="AN61" s="245"/>
      <c r="AO61" s="243"/>
      <c r="AP61" s="243"/>
      <c r="AQ61" s="243"/>
      <c r="AR61" s="245"/>
      <c r="AS61" s="245"/>
      <c r="AT61" s="244"/>
    </row>
    <row r="62" spans="1:46" x14ac:dyDescent="0.25">
      <c r="A62" s="152" t="s">
        <v>301</v>
      </c>
      <c r="B62" s="51">
        <f t="shared" ref="B62:U62" si="9">SUM(B57:B61)</f>
        <v>5784</v>
      </c>
      <c r="C62" s="225">
        <f t="shared" si="9"/>
        <v>894</v>
      </c>
      <c r="D62" s="225">
        <f t="shared" si="9"/>
        <v>852</v>
      </c>
      <c r="E62" s="225">
        <f t="shared" si="9"/>
        <v>812</v>
      </c>
      <c r="F62" s="225">
        <f t="shared" si="9"/>
        <v>1022</v>
      </c>
      <c r="G62" s="225">
        <f t="shared" si="9"/>
        <v>807</v>
      </c>
      <c r="H62" s="225">
        <f t="shared" si="9"/>
        <v>784</v>
      </c>
      <c r="I62" s="225">
        <f t="shared" si="9"/>
        <v>814</v>
      </c>
      <c r="J62" s="225">
        <f t="shared" si="9"/>
        <v>852</v>
      </c>
      <c r="K62" s="225">
        <f t="shared" si="9"/>
        <v>812</v>
      </c>
      <c r="L62" s="225">
        <f t="shared" si="9"/>
        <v>882</v>
      </c>
      <c r="M62" s="225">
        <f t="shared" si="9"/>
        <v>701</v>
      </c>
      <c r="N62" s="225">
        <f t="shared" si="9"/>
        <v>661</v>
      </c>
      <c r="O62" s="225">
        <f t="shared" si="9"/>
        <v>80</v>
      </c>
      <c r="P62" s="225">
        <f t="shared" si="9"/>
        <v>140</v>
      </c>
      <c r="Q62" s="225">
        <f t="shared" si="9"/>
        <v>106</v>
      </c>
      <c r="R62" s="225">
        <f t="shared" si="9"/>
        <v>123</v>
      </c>
      <c r="S62" s="225">
        <f>SUM(S57:S61)</f>
        <v>144</v>
      </c>
      <c r="T62" s="225">
        <f>SUM(T57:T61)</f>
        <v>20</v>
      </c>
      <c r="U62" s="225">
        <f t="shared" si="9"/>
        <v>14</v>
      </c>
      <c r="V62" s="225">
        <f>SUM(V57:V61)</f>
        <v>435</v>
      </c>
      <c r="W62" s="226"/>
      <c r="X62" s="226"/>
      <c r="Y62" s="180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</row>
    <row r="63" spans="1:46" x14ac:dyDescent="0.25">
      <c r="A63" s="226"/>
      <c r="B63" s="226"/>
      <c r="C63" s="226"/>
      <c r="D63" s="226"/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</row>
    <row r="64" spans="1:46" ht="61.5" customHeight="1" x14ac:dyDescent="0.25">
      <c r="A64" s="146" t="s">
        <v>525</v>
      </c>
      <c r="B64" s="148" t="s">
        <v>1</v>
      </c>
      <c r="C64" s="148" t="s">
        <v>529</v>
      </c>
      <c r="D64" s="148" t="s">
        <v>530</v>
      </c>
      <c r="E64" s="148" t="s">
        <v>863</v>
      </c>
      <c r="F64" s="148" t="s">
        <v>530</v>
      </c>
      <c r="G64" s="148" t="s">
        <v>529</v>
      </c>
      <c r="H64" s="148" t="s">
        <v>529</v>
      </c>
      <c r="I64" s="148" t="s">
        <v>541</v>
      </c>
      <c r="J64" s="148" t="s">
        <v>2</v>
      </c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</row>
    <row r="65" spans="1:22" x14ac:dyDescent="0.25">
      <c r="A65" s="151" t="s">
        <v>3</v>
      </c>
      <c r="B65" s="149"/>
      <c r="C65" s="149" t="s">
        <v>4</v>
      </c>
      <c r="D65" s="149" t="s">
        <v>4</v>
      </c>
      <c r="E65" s="149" t="s">
        <v>5</v>
      </c>
      <c r="F65" s="149" t="s">
        <v>6</v>
      </c>
      <c r="G65" s="149" t="s">
        <v>8</v>
      </c>
      <c r="H65" s="149" t="s">
        <v>251</v>
      </c>
      <c r="I65" s="149" t="s">
        <v>149</v>
      </c>
      <c r="J65" s="149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</row>
    <row r="66" spans="1:22" x14ac:dyDescent="0.25">
      <c r="A66" s="153" t="s">
        <v>179</v>
      </c>
      <c r="B66" s="225">
        <f>C66+D66+I66+J66</f>
        <v>437</v>
      </c>
      <c r="C66" s="236">
        <f>E66+G66+H66</f>
        <v>212</v>
      </c>
      <c r="D66" s="236">
        <f>F66</f>
        <v>215</v>
      </c>
      <c r="E66" s="224">
        <v>184</v>
      </c>
      <c r="F66" s="224">
        <v>215</v>
      </c>
      <c r="G66" s="224">
        <v>26</v>
      </c>
      <c r="H66" s="224">
        <v>2</v>
      </c>
      <c r="I66" s="224">
        <v>1</v>
      </c>
      <c r="J66" s="242">
        <v>9</v>
      </c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</row>
    <row r="67" spans="1:22" x14ac:dyDescent="0.25">
      <c r="A67" s="147" t="s">
        <v>180</v>
      </c>
      <c r="B67" s="225">
        <f>C67+D67+I67+J67</f>
        <v>465</v>
      </c>
      <c r="C67" s="236">
        <f>E67+G67+H67</f>
        <v>246</v>
      </c>
      <c r="D67" s="236">
        <f>F67</f>
        <v>205</v>
      </c>
      <c r="E67" s="224">
        <v>216</v>
      </c>
      <c r="F67" s="224">
        <v>205</v>
      </c>
      <c r="G67" s="224">
        <v>17</v>
      </c>
      <c r="H67" s="224">
        <v>13</v>
      </c>
      <c r="I67" s="224">
        <v>1</v>
      </c>
      <c r="J67" s="223">
        <v>13</v>
      </c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</row>
    <row r="68" spans="1:22" x14ac:dyDescent="0.25">
      <c r="A68" s="152" t="s">
        <v>301</v>
      </c>
      <c r="B68" s="51">
        <f t="shared" ref="B68:I68" si="10">SUM(B66:B67)</f>
        <v>902</v>
      </c>
      <c r="C68" s="225">
        <f t="shared" si="10"/>
        <v>458</v>
      </c>
      <c r="D68" s="225">
        <f t="shared" si="10"/>
        <v>420</v>
      </c>
      <c r="E68" s="225">
        <f t="shared" si="10"/>
        <v>400</v>
      </c>
      <c r="F68" s="225">
        <f t="shared" si="10"/>
        <v>420</v>
      </c>
      <c r="G68" s="225">
        <f t="shared" si="10"/>
        <v>43</v>
      </c>
      <c r="H68" s="225">
        <f t="shared" si="10"/>
        <v>15</v>
      </c>
      <c r="I68" s="225">
        <f t="shared" si="10"/>
        <v>2</v>
      </c>
      <c r="J68" s="225">
        <f>SUM(J66:J67)</f>
        <v>22</v>
      </c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</row>
    <row r="69" spans="1:22" x14ac:dyDescent="0.25">
      <c r="A69" s="226"/>
      <c r="B69" s="226"/>
      <c r="C69" s="226"/>
      <c r="D69" s="226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</row>
    <row r="70" spans="1:22" ht="67.5" customHeight="1" x14ac:dyDescent="0.25">
      <c r="A70" s="146" t="s">
        <v>528</v>
      </c>
      <c r="B70" s="148" t="s">
        <v>1</v>
      </c>
      <c r="C70" s="148" t="s">
        <v>526</v>
      </c>
      <c r="D70" s="148" t="s">
        <v>527</v>
      </c>
      <c r="E70" s="148" t="s">
        <v>865</v>
      </c>
      <c r="F70" s="148" t="s">
        <v>526</v>
      </c>
      <c r="G70" s="148" t="s">
        <v>725</v>
      </c>
      <c r="H70" s="148" t="s">
        <v>864</v>
      </c>
      <c r="I70" s="148" t="s">
        <v>526</v>
      </c>
      <c r="J70" s="148" t="s">
        <v>541</v>
      </c>
      <c r="K70" s="148" t="s">
        <v>2</v>
      </c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</row>
    <row r="71" spans="1:22" x14ac:dyDescent="0.25">
      <c r="A71" s="151" t="s">
        <v>302</v>
      </c>
      <c r="B71" s="149"/>
      <c r="C71" s="149" t="s">
        <v>4</v>
      </c>
      <c r="D71" s="149" t="s">
        <v>4</v>
      </c>
      <c r="E71" s="149" t="s">
        <v>4</v>
      </c>
      <c r="F71" s="149" t="s">
        <v>5</v>
      </c>
      <c r="G71" s="149" t="s">
        <v>6</v>
      </c>
      <c r="H71" s="149" t="s">
        <v>6</v>
      </c>
      <c r="I71" s="149" t="s">
        <v>8</v>
      </c>
      <c r="J71" s="149" t="s">
        <v>149</v>
      </c>
      <c r="K71" s="149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</row>
    <row r="72" spans="1:22" x14ac:dyDescent="0.25">
      <c r="A72" s="153" t="s">
        <v>179</v>
      </c>
      <c r="B72" s="225">
        <f>C72+D72+E72+J72+K72</f>
        <v>874</v>
      </c>
      <c r="C72" s="236">
        <f>F72+I72</f>
        <v>188</v>
      </c>
      <c r="D72" s="236">
        <f>G72</f>
        <v>292</v>
      </c>
      <c r="E72" s="236">
        <f>H72</f>
        <v>299</v>
      </c>
      <c r="F72" s="224">
        <v>170</v>
      </c>
      <c r="G72" s="224">
        <v>292</v>
      </c>
      <c r="H72" s="224">
        <v>299</v>
      </c>
      <c r="I72" s="224">
        <v>18</v>
      </c>
      <c r="J72" s="224">
        <v>1</v>
      </c>
      <c r="K72" s="242">
        <v>94</v>
      </c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</row>
    <row r="73" spans="1:22" x14ac:dyDescent="0.25">
      <c r="A73" s="147" t="s">
        <v>180</v>
      </c>
      <c r="B73" s="225">
        <f>C73+D73+E73+J73+K73</f>
        <v>930</v>
      </c>
      <c r="C73" s="236">
        <f>F73+I73</f>
        <v>246</v>
      </c>
      <c r="D73" s="236">
        <f>G73</f>
        <v>254</v>
      </c>
      <c r="E73" s="236">
        <f>H73</f>
        <v>312</v>
      </c>
      <c r="F73" s="224">
        <v>225</v>
      </c>
      <c r="G73" s="224">
        <v>254</v>
      </c>
      <c r="H73" s="224">
        <v>312</v>
      </c>
      <c r="I73" s="224">
        <v>21</v>
      </c>
      <c r="J73" s="224">
        <v>1</v>
      </c>
      <c r="K73" s="223">
        <v>117</v>
      </c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</row>
    <row r="74" spans="1:22" x14ac:dyDescent="0.25">
      <c r="A74" s="152" t="s">
        <v>301</v>
      </c>
      <c r="B74" s="51">
        <f t="shared" ref="B74:J74" si="11">SUM(B72:B73)</f>
        <v>1804</v>
      </c>
      <c r="C74" s="225">
        <f t="shared" si="11"/>
        <v>434</v>
      </c>
      <c r="D74" s="225">
        <f t="shared" si="11"/>
        <v>546</v>
      </c>
      <c r="E74" s="225">
        <f t="shared" si="11"/>
        <v>611</v>
      </c>
      <c r="F74" s="225">
        <f t="shared" si="11"/>
        <v>395</v>
      </c>
      <c r="G74" s="225">
        <f t="shared" si="11"/>
        <v>546</v>
      </c>
      <c r="H74" s="225">
        <f t="shared" si="11"/>
        <v>611</v>
      </c>
      <c r="I74" s="225">
        <f t="shared" si="11"/>
        <v>39</v>
      </c>
      <c r="J74" s="225">
        <f t="shared" si="11"/>
        <v>2</v>
      </c>
      <c r="K74" s="225">
        <f>SUM(K72:K73)</f>
        <v>211</v>
      </c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</row>
    <row r="75" spans="1:22" x14ac:dyDescent="0.25">
      <c r="A75" s="226"/>
      <c r="B75" s="226"/>
      <c r="C75" s="226"/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</row>
    <row r="76" spans="1:22" ht="57" customHeight="1" x14ac:dyDescent="0.25">
      <c r="A76" s="146" t="s">
        <v>531</v>
      </c>
      <c r="B76" s="148" t="s">
        <v>1</v>
      </c>
      <c r="C76" s="148" t="s">
        <v>532</v>
      </c>
      <c r="D76" s="148" t="s">
        <v>726</v>
      </c>
      <c r="E76" s="148" t="s">
        <v>532</v>
      </c>
      <c r="F76" s="148" t="s">
        <v>541</v>
      </c>
      <c r="G76" s="148" t="s">
        <v>2</v>
      </c>
      <c r="H76" s="226"/>
      <c r="I76" s="226"/>
      <c r="J76" s="226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</row>
    <row r="77" spans="1:22" x14ac:dyDescent="0.25">
      <c r="A77" s="151" t="s">
        <v>3</v>
      </c>
      <c r="B77" s="149"/>
      <c r="C77" s="149" t="s">
        <v>4</v>
      </c>
      <c r="D77" s="149" t="s">
        <v>5</v>
      </c>
      <c r="E77" s="149" t="s">
        <v>6</v>
      </c>
      <c r="F77" s="149" t="s">
        <v>149</v>
      </c>
      <c r="G77" s="149"/>
      <c r="H77" s="226"/>
      <c r="I77" s="226"/>
      <c r="J77" s="226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</row>
    <row r="78" spans="1:22" x14ac:dyDescent="0.25">
      <c r="A78" s="147" t="s">
        <v>150</v>
      </c>
      <c r="B78" s="51">
        <f>C78+F78+G78</f>
        <v>260</v>
      </c>
      <c r="C78" s="240">
        <f>D78+E78</f>
        <v>208</v>
      </c>
      <c r="D78" s="234">
        <v>107</v>
      </c>
      <c r="E78" s="234">
        <v>101</v>
      </c>
      <c r="F78" s="224">
        <v>6</v>
      </c>
      <c r="G78" s="223">
        <v>46</v>
      </c>
      <c r="H78" s="226"/>
      <c r="I78" s="226"/>
      <c r="J78" s="226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</row>
    <row r="79" spans="1:22" x14ac:dyDescent="0.25">
      <c r="A79" s="147" t="s">
        <v>151</v>
      </c>
      <c r="B79" s="51">
        <f>C79+F79+G79</f>
        <v>196</v>
      </c>
      <c r="C79" s="223">
        <f>D79+E79</f>
        <v>159</v>
      </c>
      <c r="D79" s="234">
        <v>86</v>
      </c>
      <c r="E79" s="234">
        <v>73</v>
      </c>
      <c r="F79" s="224">
        <v>3</v>
      </c>
      <c r="G79" s="223">
        <v>34</v>
      </c>
      <c r="H79" s="226"/>
      <c r="I79" s="226"/>
      <c r="J79" s="226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</row>
    <row r="80" spans="1:22" x14ac:dyDescent="0.25">
      <c r="A80" s="152" t="s">
        <v>301</v>
      </c>
      <c r="B80" s="51">
        <f t="shared" ref="B80:G80" si="12">SUM(B78:B79)</f>
        <v>456</v>
      </c>
      <c r="C80" s="235">
        <f t="shared" si="12"/>
        <v>367</v>
      </c>
      <c r="D80" s="235">
        <f t="shared" si="12"/>
        <v>193</v>
      </c>
      <c r="E80" s="235">
        <f t="shared" si="12"/>
        <v>174</v>
      </c>
      <c r="F80" s="225">
        <f t="shared" si="12"/>
        <v>9</v>
      </c>
      <c r="G80" s="225">
        <f t="shared" si="12"/>
        <v>80</v>
      </c>
      <c r="H80" s="226"/>
      <c r="I80" s="226"/>
      <c r="J80" s="226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</row>
    <row r="81" spans="1:23" s="145" customFormat="1" x14ac:dyDescent="0.25">
      <c r="A81" s="232"/>
      <c r="B81" s="115"/>
      <c r="C81" s="241"/>
      <c r="D81" s="241"/>
      <c r="E81" s="241"/>
      <c r="F81" s="115"/>
      <c r="G81" s="115"/>
      <c r="H81" s="233"/>
      <c r="I81" s="233"/>
      <c r="J81" s="233"/>
      <c r="K81" s="233"/>
      <c r="L81" s="233"/>
      <c r="M81" s="233"/>
      <c r="N81" s="233"/>
      <c r="O81" s="233"/>
      <c r="P81" s="233"/>
      <c r="Q81" s="233"/>
      <c r="R81" s="233"/>
      <c r="S81" s="233"/>
      <c r="T81" s="233"/>
      <c r="U81" s="233"/>
      <c r="V81" s="233"/>
      <c r="W81" s="182"/>
    </row>
    <row r="82" spans="1:23" ht="63.75" customHeight="1" x14ac:dyDescent="0.25">
      <c r="A82" s="146" t="s">
        <v>533</v>
      </c>
      <c r="B82" s="148" t="s">
        <v>1</v>
      </c>
      <c r="C82" s="148" t="s">
        <v>534</v>
      </c>
      <c r="D82" s="148" t="s">
        <v>535</v>
      </c>
      <c r="E82" s="148" t="s">
        <v>536</v>
      </c>
      <c r="F82" s="148" t="s">
        <v>534</v>
      </c>
      <c r="G82" s="148" t="s">
        <v>728</v>
      </c>
      <c r="H82" s="148" t="s">
        <v>727</v>
      </c>
      <c r="I82" s="148" t="s">
        <v>535</v>
      </c>
      <c r="J82" s="148" t="s">
        <v>536</v>
      </c>
      <c r="K82" s="148" t="s">
        <v>541</v>
      </c>
      <c r="L82" s="148" t="s">
        <v>2</v>
      </c>
      <c r="M82" s="226"/>
      <c r="N82" s="226"/>
      <c r="O82" s="226"/>
      <c r="P82" s="226"/>
      <c r="Q82" s="226"/>
      <c r="R82" s="226"/>
      <c r="S82" s="226"/>
      <c r="T82" s="226"/>
      <c r="U82" s="226"/>
      <c r="V82" s="226"/>
    </row>
    <row r="83" spans="1:23" x14ac:dyDescent="0.25">
      <c r="A83" s="151" t="s">
        <v>302</v>
      </c>
      <c r="B83" s="149"/>
      <c r="C83" s="149" t="s">
        <v>4</v>
      </c>
      <c r="D83" s="149" t="s">
        <v>4</v>
      </c>
      <c r="E83" s="149" t="s">
        <v>4</v>
      </c>
      <c r="F83" s="149" t="s">
        <v>5</v>
      </c>
      <c r="G83" s="149" t="s">
        <v>6</v>
      </c>
      <c r="H83" s="149" t="s">
        <v>6</v>
      </c>
      <c r="I83" s="149" t="s">
        <v>7</v>
      </c>
      <c r="J83" s="149" t="s">
        <v>7</v>
      </c>
      <c r="K83" s="149" t="s">
        <v>149</v>
      </c>
      <c r="L83" s="149"/>
      <c r="M83" s="226"/>
      <c r="N83" s="226"/>
      <c r="O83" s="226"/>
      <c r="P83" s="226"/>
      <c r="Q83" s="226"/>
      <c r="R83" s="226"/>
      <c r="S83" s="226"/>
      <c r="T83" s="226"/>
      <c r="U83" s="226"/>
      <c r="V83" s="226"/>
    </row>
    <row r="84" spans="1:23" x14ac:dyDescent="0.25">
      <c r="A84" s="153" t="s">
        <v>150</v>
      </c>
      <c r="B84" s="225">
        <f>C84+D84+E84+K84+L84</f>
        <v>520</v>
      </c>
      <c r="C84" s="239">
        <f>F84</f>
        <v>119</v>
      </c>
      <c r="D84" s="239">
        <f>G84+I84</f>
        <v>163</v>
      </c>
      <c r="E84" s="239">
        <f>H84+J84</f>
        <v>187</v>
      </c>
      <c r="F84" s="224">
        <v>119</v>
      </c>
      <c r="G84" s="224">
        <v>122</v>
      </c>
      <c r="H84" s="224">
        <v>136</v>
      </c>
      <c r="I84" s="224">
        <v>41</v>
      </c>
      <c r="J84" s="224">
        <v>51</v>
      </c>
      <c r="K84" s="224">
        <v>0</v>
      </c>
      <c r="L84" s="236">
        <v>51</v>
      </c>
      <c r="M84" s="226"/>
      <c r="N84" s="226"/>
      <c r="O84" s="226"/>
      <c r="P84" s="226"/>
      <c r="Q84" s="226"/>
      <c r="R84" s="226"/>
      <c r="S84" s="226"/>
      <c r="T84" s="226"/>
      <c r="U84" s="226"/>
      <c r="V84" s="226"/>
    </row>
    <row r="85" spans="1:23" x14ac:dyDescent="0.25">
      <c r="A85" s="147" t="s">
        <v>151</v>
      </c>
      <c r="B85" s="225">
        <f>C85+D85+E85+K85+L85</f>
        <v>392</v>
      </c>
      <c r="C85" s="239">
        <f>F85</f>
        <v>102</v>
      </c>
      <c r="D85" s="239">
        <f>G85+I85</f>
        <v>118</v>
      </c>
      <c r="E85" s="239">
        <f>H85+J85</f>
        <v>136</v>
      </c>
      <c r="F85" s="234">
        <v>102</v>
      </c>
      <c r="G85" s="234">
        <v>89</v>
      </c>
      <c r="H85" s="234">
        <v>106</v>
      </c>
      <c r="I85" s="234">
        <v>29</v>
      </c>
      <c r="J85" s="234">
        <v>30</v>
      </c>
      <c r="K85" s="224">
        <v>1</v>
      </c>
      <c r="L85" s="223">
        <v>35</v>
      </c>
      <c r="M85" s="226"/>
      <c r="N85" s="226"/>
      <c r="O85" s="226"/>
      <c r="P85" s="226"/>
      <c r="Q85" s="226"/>
      <c r="R85" s="226"/>
      <c r="S85" s="226"/>
      <c r="T85" s="226"/>
      <c r="U85" s="226"/>
      <c r="V85" s="226"/>
    </row>
    <row r="86" spans="1:23" x14ac:dyDescent="0.25">
      <c r="A86" s="152" t="s">
        <v>301</v>
      </c>
      <c r="B86" s="51">
        <f t="shared" ref="B86:K86" si="13">SUM(B84:B85)</f>
        <v>912</v>
      </c>
      <c r="C86" s="225">
        <f t="shared" si="13"/>
        <v>221</v>
      </c>
      <c r="D86" s="225">
        <f t="shared" si="13"/>
        <v>281</v>
      </c>
      <c r="E86" s="225">
        <f t="shared" si="13"/>
        <v>323</v>
      </c>
      <c r="F86" s="225">
        <f t="shared" si="13"/>
        <v>221</v>
      </c>
      <c r="G86" s="225">
        <f>SUM(G84:G85)</f>
        <v>211</v>
      </c>
      <c r="H86" s="225">
        <f t="shared" si="13"/>
        <v>242</v>
      </c>
      <c r="I86" s="225">
        <f t="shared" si="13"/>
        <v>70</v>
      </c>
      <c r="J86" s="225">
        <f t="shared" si="13"/>
        <v>81</v>
      </c>
      <c r="K86" s="225">
        <f t="shared" si="13"/>
        <v>1</v>
      </c>
      <c r="L86" s="225">
        <f>SUM(L84:L85)</f>
        <v>86</v>
      </c>
      <c r="M86" s="226"/>
      <c r="N86" s="226"/>
      <c r="O86" s="226"/>
      <c r="P86" s="226"/>
      <c r="Q86" s="226"/>
      <c r="R86" s="226"/>
      <c r="S86" s="226"/>
      <c r="T86" s="226"/>
      <c r="U86" s="226"/>
      <c r="V86" s="226"/>
    </row>
    <row r="87" spans="1:23" x14ac:dyDescent="0.25">
      <c r="A87" s="226"/>
      <c r="B87" s="226"/>
      <c r="C87" s="226"/>
      <c r="D87" s="226"/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</row>
  </sheetData>
  <pageMargins left="0" right="0" top="0.75" bottom="0.75833333333333297" header="0.3" footer="0.3"/>
  <pageSetup paperSize="5" scale="60" orientation="portrait" r:id="rId1"/>
  <headerFooter>
    <oddHeader>&amp;CCHAUTAUQUA COUNTY BOARD OF ELECTIONS
NOVEMBER 3, 2015 GENERAL ELECTION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04"/>
  <sheetViews>
    <sheetView view="pageLayout" zoomScaleNormal="100" workbookViewId="0">
      <selection activeCell="I69" sqref="I69"/>
    </sheetView>
  </sheetViews>
  <sheetFormatPr defaultRowHeight="15" x14ac:dyDescent="0.25"/>
  <cols>
    <col min="1" max="1" width="19.5703125" bestFit="1" customWidth="1"/>
  </cols>
  <sheetData>
    <row r="1" spans="1:11" ht="59.25" customHeight="1" x14ac:dyDescent="0.25">
      <c r="A1" s="3" t="s">
        <v>115</v>
      </c>
      <c r="B1" s="4" t="s">
        <v>1</v>
      </c>
      <c r="C1" s="12" t="s">
        <v>117</v>
      </c>
      <c r="D1" s="12" t="s">
        <v>548</v>
      </c>
      <c r="E1" s="12" t="s">
        <v>117</v>
      </c>
      <c r="F1" s="12" t="s">
        <v>117</v>
      </c>
      <c r="G1" s="12" t="s">
        <v>117</v>
      </c>
      <c r="H1" s="4" t="s">
        <v>541</v>
      </c>
      <c r="I1" s="4" t="s">
        <v>2</v>
      </c>
    </row>
    <row r="2" spans="1:11" ht="20.25" customHeight="1" x14ac:dyDescent="0.25">
      <c r="A2" s="7" t="s">
        <v>116</v>
      </c>
      <c r="B2" s="8"/>
      <c r="C2" s="13" t="s">
        <v>4</v>
      </c>
      <c r="D2" s="8" t="s">
        <v>5</v>
      </c>
      <c r="E2" s="8" t="s">
        <v>6</v>
      </c>
      <c r="F2" s="8" t="s">
        <v>7</v>
      </c>
      <c r="G2" s="8" t="s">
        <v>9</v>
      </c>
      <c r="H2" s="8" t="s">
        <v>149</v>
      </c>
      <c r="I2" s="10"/>
    </row>
    <row r="3" spans="1:11" x14ac:dyDescent="0.25">
      <c r="A3" s="1" t="s">
        <v>10</v>
      </c>
      <c r="B3" s="122">
        <f>C3+H3+I3</f>
        <v>190</v>
      </c>
      <c r="C3" s="121">
        <f>D3+E3+F3+G3</f>
        <v>165</v>
      </c>
      <c r="D3" s="123">
        <v>60</v>
      </c>
      <c r="E3" s="123">
        <v>63</v>
      </c>
      <c r="F3" s="123">
        <v>32</v>
      </c>
      <c r="G3" s="123">
        <v>10</v>
      </c>
      <c r="H3" s="123">
        <v>2</v>
      </c>
      <c r="I3" s="121">
        <v>23</v>
      </c>
      <c r="K3" s="211"/>
    </row>
    <row r="4" spans="1:11" x14ac:dyDescent="0.25">
      <c r="A4" s="1" t="s">
        <v>11</v>
      </c>
      <c r="B4" s="122">
        <f t="shared" ref="B4:B67" si="0">C4+H4+I4</f>
        <v>401</v>
      </c>
      <c r="C4" s="121">
        <f t="shared" ref="C4:C67" si="1">D4+E4+F4+G4</f>
        <v>375</v>
      </c>
      <c r="D4" s="123">
        <v>116</v>
      </c>
      <c r="E4" s="123">
        <v>194</v>
      </c>
      <c r="F4" s="123">
        <v>41</v>
      </c>
      <c r="G4" s="123">
        <v>24</v>
      </c>
      <c r="H4" s="123">
        <v>0</v>
      </c>
      <c r="I4" s="121">
        <v>26</v>
      </c>
      <c r="K4" s="211"/>
    </row>
    <row r="5" spans="1:11" x14ac:dyDescent="0.25">
      <c r="A5" s="1" t="s">
        <v>12</v>
      </c>
      <c r="B5" s="122">
        <f t="shared" si="0"/>
        <v>437</v>
      </c>
      <c r="C5" s="121">
        <f t="shared" si="1"/>
        <v>386</v>
      </c>
      <c r="D5" s="123">
        <v>147</v>
      </c>
      <c r="E5" s="123">
        <v>194</v>
      </c>
      <c r="F5" s="123">
        <v>33</v>
      </c>
      <c r="G5" s="123">
        <v>12</v>
      </c>
      <c r="H5" s="123">
        <v>1</v>
      </c>
      <c r="I5" s="121">
        <v>50</v>
      </c>
      <c r="K5" s="211"/>
    </row>
    <row r="6" spans="1:11" x14ac:dyDescent="0.25">
      <c r="A6" s="1" t="s">
        <v>13</v>
      </c>
      <c r="B6" s="122">
        <f t="shared" si="0"/>
        <v>465</v>
      </c>
      <c r="C6" s="121">
        <f t="shared" si="1"/>
        <v>418</v>
      </c>
      <c r="D6" s="123">
        <v>161</v>
      </c>
      <c r="E6" s="123">
        <v>206</v>
      </c>
      <c r="F6" s="123">
        <v>31</v>
      </c>
      <c r="G6" s="123">
        <v>20</v>
      </c>
      <c r="H6" s="123">
        <v>2</v>
      </c>
      <c r="I6" s="121">
        <v>45</v>
      </c>
      <c r="K6" s="211"/>
    </row>
    <row r="7" spans="1:11" x14ac:dyDescent="0.25">
      <c r="A7" s="1" t="s">
        <v>14</v>
      </c>
      <c r="B7" s="122">
        <f t="shared" si="0"/>
        <v>217</v>
      </c>
      <c r="C7" s="121">
        <f t="shared" si="1"/>
        <v>201</v>
      </c>
      <c r="D7" s="123">
        <v>64</v>
      </c>
      <c r="E7" s="123">
        <v>105</v>
      </c>
      <c r="F7" s="123">
        <v>23</v>
      </c>
      <c r="G7" s="123">
        <v>9</v>
      </c>
      <c r="H7" s="123">
        <v>1</v>
      </c>
      <c r="I7" s="121">
        <v>15</v>
      </c>
      <c r="K7" s="211"/>
    </row>
    <row r="8" spans="1:11" x14ac:dyDescent="0.25">
      <c r="A8" s="1" t="s">
        <v>15</v>
      </c>
      <c r="B8" s="122">
        <f t="shared" si="0"/>
        <v>317</v>
      </c>
      <c r="C8" s="121">
        <f t="shared" si="1"/>
        <v>276</v>
      </c>
      <c r="D8" s="123">
        <v>66</v>
      </c>
      <c r="E8" s="123">
        <v>167</v>
      </c>
      <c r="F8" s="123">
        <v>27</v>
      </c>
      <c r="G8" s="123">
        <v>16</v>
      </c>
      <c r="H8" s="123">
        <v>1</v>
      </c>
      <c r="I8" s="121">
        <v>40</v>
      </c>
      <c r="K8" s="211"/>
    </row>
    <row r="9" spans="1:11" x14ac:dyDescent="0.25">
      <c r="A9" s="1" t="s">
        <v>16</v>
      </c>
      <c r="B9" s="122">
        <f t="shared" si="0"/>
        <v>183</v>
      </c>
      <c r="C9" s="121">
        <f t="shared" si="1"/>
        <v>170</v>
      </c>
      <c r="D9" s="123">
        <v>49</v>
      </c>
      <c r="E9" s="123">
        <v>70</v>
      </c>
      <c r="F9" s="123">
        <v>39</v>
      </c>
      <c r="G9" s="123">
        <v>12</v>
      </c>
      <c r="H9" s="123">
        <v>1</v>
      </c>
      <c r="I9" s="121">
        <v>12</v>
      </c>
      <c r="K9" s="211"/>
    </row>
    <row r="10" spans="1:11" x14ac:dyDescent="0.25">
      <c r="A10" s="1" t="s">
        <v>17</v>
      </c>
      <c r="B10" s="122">
        <f t="shared" si="0"/>
        <v>144</v>
      </c>
      <c r="C10" s="121">
        <f t="shared" si="1"/>
        <v>131</v>
      </c>
      <c r="D10" s="123">
        <v>31</v>
      </c>
      <c r="E10" s="123">
        <v>72</v>
      </c>
      <c r="F10" s="123">
        <v>25</v>
      </c>
      <c r="G10" s="123">
        <v>3</v>
      </c>
      <c r="H10" s="123">
        <v>0</v>
      </c>
      <c r="I10" s="121">
        <v>13</v>
      </c>
      <c r="K10" s="211"/>
    </row>
    <row r="11" spans="1:11" x14ac:dyDescent="0.25">
      <c r="A11" s="1" t="s">
        <v>18</v>
      </c>
      <c r="B11" s="122">
        <f t="shared" si="0"/>
        <v>160</v>
      </c>
      <c r="C11" s="121">
        <f t="shared" si="1"/>
        <v>151</v>
      </c>
      <c r="D11" s="123">
        <v>51</v>
      </c>
      <c r="E11" s="123">
        <v>70</v>
      </c>
      <c r="F11" s="123">
        <v>21</v>
      </c>
      <c r="G11" s="123">
        <v>9</v>
      </c>
      <c r="H11" s="123">
        <v>0</v>
      </c>
      <c r="I11" s="121">
        <v>9</v>
      </c>
      <c r="K11" s="211"/>
    </row>
    <row r="12" spans="1:11" x14ac:dyDescent="0.25">
      <c r="A12" s="1" t="s">
        <v>19</v>
      </c>
      <c r="B12" s="122">
        <f t="shared" si="0"/>
        <v>312</v>
      </c>
      <c r="C12" s="121">
        <f t="shared" si="1"/>
        <v>288</v>
      </c>
      <c r="D12" s="123">
        <v>116</v>
      </c>
      <c r="E12" s="123">
        <v>135</v>
      </c>
      <c r="F12" s="123">
        <v>22</v>
      </c>
      <c r="G12" s="123">
        <v>15</v>
      </c>
      <c r="H12" s="123">
        <v>0</v>
      </c>
      <c r="I12" s="121">
        <v>24</v>
      </c>
      <c r="K12" s="211"/>
    </row>
    <row r="13" spans="1:11" x14ac:dyDescent="0.25">
      <c r="A13" s="1" t="s">
        <v>20</v>
      </c>
      <c r="B13" s="122">
        <f t="shared" si="0"/>
        <v>212</v>
      </c>
      <c r="C13" s="121">
        <f t="shared" si="1"/>
        <v>184</v>
      </c>
      <c r="D13" s="123">
        <v>72</v>
      </c>
      <c r="E13" s="123">
        <v>90</v>
      </c>
      <c r="F13" s="123">
        <v>12</v>
      </c>
      <c r="G13" s="123">
        <v>10</v>
      </c>
      <c r="H13" s="123">
        <v>1</v>
      </c>
      <c r="I13" s="121">
        <v>27</v>
      </c>
      <c r="K13" s="211"/>
    </row>
    <row r="14" spans="1:11" x14ac:dyDescent="0.25">
      <c r="A14" s="1" t="s">
        <v>21</v>
      </c>
      <c r="B14" s="122">
        <f t="shared" si="0"/>
        <v>209</v>
      </c>
      <c r="C14" s="121">
        <f t="shared" si="1"/>
        <v>182</v>
      </c>
      <c r="D14" s="123">
        <v>80</v>
      </c>
      <c r="E14" s="123">
        <v>72</v>
      </c>
      <c r="F14" s="123">
        <v>20</v>
      </c>
      <c r="G14" s="123">
        <v>10</v>
      </c>
      <c r="H14" s="123">
        <v>2</v>
      </c>
      <c r="I14" s="121">
        <v>25</v>
      </c>
      <c r="K14" s="211"/>
    </row>
    <row r="15" spans="1:11" x14ac:dyDescent="0.25">
      <c r="A15" s="1" t="s">
        <v>22</v>
      </c>
      <c r="B15" s="122">
        <f t="shared" si="0"/>
        <v>60</v>
      </c>
      <c r="C15" s="121">
        <f t="shared" si="1"/>
        <v>54</v>
      </c>
      <c r="D15" s="123">
        <v>13</v>
      </c>
      <c r="E15" s="123">
        <v>28</v>
      </c>
      <c r="F15" s="123">
        <v>7</v>
      </c>
      <c r="G15" s="123">
        <v>6</v>
      </c>
      <c r="H15" s="123">
        <v>0</v>
      </c>
      <c r="I15" s="121">
        <v>6</v>
      </c>
      <c r="K15" s="211"/>
    </row>
    <row r="16" spans="1:11" x14ac:dyDescent="0.25">
      <c r="A16" s="1" t="s">
        <v>23</v>
      </c>
      <c r="B16" s="122">
        <f t="shared" si="0"/>
        <v>45</v>
      </c>
      <c r="C16" s="121">
        <f t="shared" si="1"/>
        <v>43</v>
      </c>
      <c r="D16" s="123">
        <v>16</v>
      </c>
      <c r="E16" s="123">
        <v>18</v>
      </c>
      <c r="F16" s="123">
        <v>8</v>
      </c>
      <c r="G16" s="123">
        <v>1</v>
      </c>
      <c r="H16" s="123">
        <v>0</v>
      </c>
      <c r="I16" s="121">
        <v>2</v>
      </c>
      <c r="K16" s="211"/>
    </row>
    <row r="17" spans="1:14" x14ac:dyDescent="0.25">
      <c r="A17" s="1" t="s">
        <v>111</v>
      </c>
      <c r="B17" s="122">
        <f t="shared" si="0"/>
        <v>50</v>
      </c>
      <c r="C17" s="121">
        <f t="shared" si="1"/>
        <v>47</v>
      </c>
      <c r="D17" s="123">
        <v>14</v>
      </c>
      <c r="E17" s="123">
        <v>27</v>
      </c>
      <c r="F17" s="123">
        <v>6</v>
      </c>
      <c r="G17" s="123">
        <v>0</v>
      </c>
      <c r="H17" s="123">
        <v>0</v>
      </c>
      <c r="I17" s="121">
        <v>3</v>
      </c>
      <c r="K17" s="211"/>
    </row>
    <row r="18" spans="1:14" x14ac:dyDescent="0.25">
      <c r="A18" s="1" t="s">
        <v>24</v>
      </c>
      <c r="B18" s="122">
        <f t="shared" si="0"/>
        <v>315</v>
      </c>
      <c r="C18" s="121">
        <f t="shared" si="1"/>
        <v>294</v>
      </c>
      <c r="D18" s="123">
        <v>54</v>
      </c>
      <c r="E18" s="123">
        <v>218</v>
      </c>
      <c r="F18" s="123">
        <v>17</v>
      </c>
      <c r="G18" s="123">
        <v>5</v>
      </c>
      <c r="H18" s="123">
        <v>0</v>
      </c>
      <c r="I18" s="121">
        <v>21</v>
      </c>
      <c r="K18" s="211"/>
    </row>
    <row r="19" spans="1:14" x14ac:dyDescent="0.25">
      <c r="A19" s="1" t="s">
        <v>25</v>
      </c>
      <c r="B19" s="122">
        <f t="shared" si="0"/>
        <v>105</v>
      </c>
      <c r="C19" s="121">
        <f t="shared" si="1"/>
        <v>92</v>
      </c>
      <c r="D19" s="123">
        <v>52</v>
      </c>
      <c r="E19" s="123">
        <v>23</v>
      </c>
      <c r="F19" s="123">
        <v>12</v>
      </c>
      <c r="G19" s="123">
        <v>5</v>
      </c>
      <c r="H19" s="123">
        <v>1</v>
      </c>
      <c r="I19" s="121">
        <v>12</v>
      </c>
      <c r="K19" s="211"/>
    </row>
    <row r="20" spans="1:14" x14ac:dyDescent="0.25">
      <c r="A20" s="1" t="s">
        <v>26</v>
      </c>
      <c r="B20" s="122">
        <f t="shared" si="0"/>
        <v>116</v>
      </c>
      <c r="C20" s="121">
        <f t="shared" si="1"/>
        <v>106</v>
      </c>
      <c r="D20" s="123">
        <v>49</v>
      </c>
      <c r="E20" s="123">
        <v>46</v>
      </c>
      <c r="F20" s="123">
        <v>7</v>
      </c>
      <c r="G20" s="123">
        <v>4</v>
      </c>
      <c r="H20" s="123">
        <v>0</v>
      </c>
      <c r="I20" s="121">
        <v>10</v>
      </c>
      <c r="K20" s="211"/>
    </row>
    <row r="21" spans="1:14" x14ac:dyDescent="0.25">
      <c r="A21" s="1" t="s">
        <v>27</v>
      </c>
      <c r="B21" s="122">
        <f t="shared" si="0"/>
        <v>102</v>
      </c>
      <c r="C21" s="121">
        <f t="shared" si="1"/>
        <v>73</v>
      </c>
      <c r="D21" s="123">
        <v>50</v>
      </c>
      <c r="E21" s="123">
        <v>13</v>
      </c>
      <c r="F21" s="123">
        <v>5</v>
      </c>
      <c r="G21" s="123">
        <v>5</v>
      </c>
      <c r="H21" s="123">
        <v>0</v>
      </c>
      <c r="I21" s="121">
        <v>29</v>
      </c>
      <c r="K21" s="211"/>
    </row>
    <row r="22" spans="1:14" x14ac:dyDescent="0.25">
      <c r="A22" s="1" t="s">
        <v>28</v>
      </c>
      <c r="B22" s="122">
        <f>C22+H22+I22</f>
        <v>238</v>
      </c>
      <c r="C22" s="121">
        <f t="shared" si="1"/>
        <v>200</v>
      </c>
      <c r="D22" s="123">
        <v>141</v>
      </c>
      <c r="E22" s="123">
        <v>36</v>
      </c>
      <c r="F22" s="123">
        <v>9</v>
      </c>
      <c r="G22" s="123">
        <v>14</v>
      </c>
      <c r="H22" s="123">
        <v>1</v>
      </c>
      <c r="I22" s="121">
        <v>37</v>
      </c>
      <c r="K22" s="211"/>
    </row>
    <row r="23" spans="1:14" x14ac:dyDescent="0.25">
      <c r="A23" s="1" t="s">
        <v>29</v>
      </c>
      <c r="B23" s="122">
        <f t="shared" si="0"/>
        <v>216</v>
      </c>
      <c r="C23" s="121">
        <f t="shared" si="1"/>
        <v>186</v>
      </c>
      <c r="D23" s="123">
        <v>129</v>
      </c>
      <c r="E23" s="123">
        <v>33</v>
      </c>
      <c r="F23" s="123">
        <v>11</v>
      </c>
      <c r="G23" s="123">
        <v>13</v>
      </c>
      <c r="H23" s="123">
        <v>1</v>
      </c>
      <c r="I23" s="121">
        <v>29</v>
      </c>
      <c r="K23" s="211"/>
    </row>
    <row r="24" spans="1:14" x14ac:dyDescent="0.25">
      <c r="A24" s="1" t="s">
        <v>30</v>
      </c>
      <c r="B24" s="122">
        <f t="shared" si="0"/>
        <v>193</v>
      </c>
      <c r="C24" s="121">
        <f t="shared" si="1"/>
        <v>148</v>
      </c>
      <c r="D24" s="123">
        <v>92</v>
      </c>
      <c r="E24" s="123">
        <v>36</v>
      </c>
      <c r="F24" s="123">
        <v>6</v>
      </c>
      <c r="G24" s="123">
        <v>14</v>
      </c>
      <c r="H24" s="123">
        <v>1</v>
      </c>
      <c r="I24" s="121">
        <v>44</v>
      </c>
      <c r="K24" s="211"/>
    </row>
    <row r="25" spans="1:14" x14ac:dyDescent="0.25">
      <c r="A25" s="1" t="s">
        <v>31</v>
      </c>
      <c r="B25" s="122">
        <f t="shared" si="0"/>
        <v>416</v>
      </c>
      <c r="C25" s="121">
        <f t="shared" si="1"/>
        <v>349</v>
      </c>
      <c r="D25" s="123">
        <v>219</v>
      </c>
      <c r="E25" s="123">
        <v>86</v>
      </c>
      <c r="F25" s="123">
        <v>17</v>
      </c>
      <c r="G25" s="123">
        <v>27</v>
      </c>
      <c r="H25" s="123">
        <v>3</v>
      </c>
      <c r="I25" s="121">
        <v>64</v>
      </c>
      <c r="K25" s="275"/>
      <c r="L25" s="99"/>
      <c r="M25" s="99"/>
      <c r="N25" s="99"/>
    </row>
    <row r="26" spans="1:14" x14ac:dyDescent="0.25">
      <c r="A26" s="1" t="s">
        <v>32</v>
      </c>
      <c r="B26" s="122">
        <f t="shared" si="0"/>
        <v>190</v>
      </c>
      <c r="C26" s="121">
        <f t="shared" si="1"/>
        <v>170</v>
      </c>
      <c r="D26" s="123">
        <v>104</v>
      </c>
      <c r="E26" s="123">
        <v>44</v>
      </c>
      <c r="F26" s="123">
        <v>11</v>
      </c>
      <c r="G26" s="123">
        <v>11</v>
      </c>
      <c r="H26" s="123">
        <v>0</v>
      </c>
      <c r="I26" s="121">
        <v>20</v>
      </c>
      <c r="K26" s="211"/>
    </row>
    <row r="27" spans="1:14" x14ac:dyDescent="0.25">
      <c r="A27" s="1" t="s">
        <v>33</v>
      </c>
      <c r="B27" s="122">
        <f t="shared" si="0"/>
        <v>94</v>
      </c>
      <c r="C27" s="121">
        <f t="shared" si="1"/>
        <v>68</v>
      </c>
      <c r="D27" s="123">
        <v>48</v>
      </c>
      <c r="E27" s="123">
        <v>13</v>
      </c>
      <c r="F27" s="123">
        <v>5</v>
      </c>
      <c r="G27" s="123">
        <v>2</v>
      </c>
      <c r="H27" s="123">
        <v>0</v>
      </c>
      <c r="I27" s="121">
        <v>26</v>
      </c>
      <c r="K27" s="211"/>
    </row>
    <row r="28" spans="1:14" x14ac:dyDescent="0.25">
      <c r="A28" s="1" t="s">
        <v>34</v>
      </c>
      <c r="B28" s="122">
        <f t="shared" si="0"/>
        <v>123</v>
      </c>
      <c r="C28" s="121">
        <f t="shared" si="1"/>
        <v>104</v>
      </c>
      <c r="D28" s="123">
        <v>69</v>
      </c>
      <c r="E28" s="123">
        <v>23</v>
      </c>
      <c r="F28" s="123">
        <v>8</v>
      </c>
      <c r="G28" s="123">
        <v>4</v>
      </c>
      <c r="H28" s="123">
        <v>0</v>
      </c>
      <c r="I28" s="121">
        <v>19</v>
      </c>
      <c r="K28" s="211"/>
    </row>
    <row r="29" spans="1:14" x14ac:dyDescent="0.25">
      <c r="A29" s="1" t="s">
        <v>35</v>
      </c>
      <c r="B29" s="122">
        <f t="shared" si="0"/>
        <v>225</v>
      </c>
      <c r="C29" s="121">
        <f t="shared" si="1"/>
        <v>199</v>
      </c>
      <c r="D29" s="123">
        <v>114</v>
      </c>
      <c r="E29" s="123">
        <v>54</v>
      </c>
      <c r="F29" s="123">
        <v>19</v>
      </c>
      <c r="G29" s="123">
        <v>12</v>
      </c>
      <c r="H29" s="123">
        <v>1</v>
      </c>
      <c r="I29" s="121">
        <v>25</v>
      </c>
      <c r="K29" s="211"/>
    </row>
    <row r="30" spans="1:14" x14ac:dyDescent="0.25">
      <c r="A30" s="1" t="s">
        <v>36</v>
      </c>
      <c r="B30" s="122">
        <f t="shared" si="0"/>
        <v>157</v>
      </c>
      <c r="C30" s="121">
        <f t="shared" si="1"/>
        <v>107</v>
      </c>
      <c r="D30" s="123">
        <v>86</v>
      </c>
      <c r="E30" s="123">
        <v>12</v>
      </c>
      <c r="F30" s="123">
        <v>5</v>
      </c>
      <c r="G30" s="123">
        <v>4</v>
      </c>
      <c r="H30" s="123">
        <v>1</v>
      </c>
      <c r="I30" s="121">
        <v>49</v>
      </c>
      <c r="K30" s="211"/>
    </row>
    <row r="31" spans="1:14" x14ac:dyDescent="0.25">
      <c r="A31" s="1" t="s">
        <v>37</v>
      </c>
      <c r="B31" s="122">
        <f t="shared" si="0"/>
        <v>131</v>
      </c>
      <c r="C31" s="121">
        <f t="shared" si="1"/>
        <v>114</v>
      </c>
      <c r="D31" s="123">
        <v>70</v>
      </c>
      <c r="E31" s="123">
        <v>26</v>
      </c>
      <c r="F31" s="123">
        <v>11</v>
      </c>
      <c r="G31" s="123">
        <v>7</v>
      </c>
      <c r="H31" s="123">
        <v>0</v>
      </c>
      <c r="I31" s="121">
        <v>17</v>
      </c>
      <c r="K31" s="211"/>
    </row>
    <row r="32" spans="1:14" x14ac:dyDescent="0.25">
      <c r="A32" s="1" t="s">
        <v>38</v>
      </c>
      <c r="B32" s="122">
        <f t="shared" si="0"/>
        <v>145</v>
      </c>
      <c r="C32" s="121">
        <f t="shared" si="1"/>
        <v>131</v>
      </c>
      <c r="D32" s="123">
        <v>87</v>
      </c>
      <c r="E32" s="123">
        <v>24</v>
      </c>
      <c r="F32" s="123">
        <v>14</v>
      </c>
      <c r="G32" s="123">
        <v>6</v>
      </c>
      <c r="H32" s="123">
        <v>0</v>
      </c>
      <c r="I32" s="121">
        <v>14</v>
      </c>
      <c r="K32" s="211"/>
    </row>
    <row r="33" spans="1:11" x14ac:dyDescent="0.25">
      <c r="A33" s="1" t="s">
        <v>39</v>
      </c>
      <c r="B33" s="122">
        <f t="shared" si="0"/>
        <v>146</v>
      </c>
      <c r="C33" s="121">
        <f t="shared" si="1"/>
        <v>141</v>
      </c>
      <c r="D33" s="123">
        <v>33</v>
      </c>
      <c r="E33" s="123">
        <v>89</v>
      </c>
      <c r="F33" s="123">
        <v>16</v>
      </c>
      <c r="G33" s="123">
        <v>3</v>
      </c>
      <c r="H33" s="123">
        <v>0</v>
      </c>
      <c r="I33" s="121">
        <v>5</v>
      </c>
      <c r="K33" s="211"/>
    </row>
    <row r="34" spans="1:11" x14ac:dyDescent="0.25">
      <c r="A34" s="1" t="s">
        <v>40</v>
      </c>
      <c r="B34" s="122">
        <f t="shared" si="0"/>
        <v>152</v>
      </c>
      <c r="C34" s="121">
        <f t="shared" si="1"/>
        <v>147</v>
      </c>
      <c r="D34" s="123">
        <v>40</v>
      </c>
      <c r="E34" s="123">
        <v>87</v>
      </c>
      <c r="F34" s="123">
        <v>12</v>
      </c>
      <c r="G34" s="123">
        <v>8</v>
      </c>
      <c r="H34" s="123">
        <v>0</v>
      </c>
      <c r="I34" s="121">
        <v>5</v>
      </c>
      <c r="K34" s="211"/>
    </row>
    <row r="35" spans="1:11" x14ac:dyDescent="0.25">
      <c r="A35" s="1" t="s">
        <v>41</v>
      </c>
      <c r="B35" s="122">
        <f t="shared" si="0"/>
        <v>173</v>
      </c>
      <c r="C35" s="121">
        <f t="shared" si="1"/>
        <v>163</v>
      </c>
      <c r="D35" s="123">
        <v>47</v>
      </c>
      <c r="E35" s="123">
        <v>93</v>
      </c>
      <c r="F35" s="123">
        <v>17</v>
      </c>
      <c r="G35" s="123">
        <v>6</v>
      </c>
      <c r="H35" s="123">
        <v>0</v>
      </c>
      <c r="I35" s="121">
        <v>10</v>
      </c>
      <c r="K35" s="211"/>
    </row>
    <row r="36" spans="1:11" x14ac:dyDescent="0.25">
      <c r="A36" s="1" t="s">
        <v>42</v>
      </c>
      <c r="B36" s="122">
        <f t="shared" si="0"/>
        <v>126</v>
      </c>
      <c r="C36" s="121">
        <f t="shared" si="1"/>
        <v>113</v>
      </c>
      <c r="D36" s="123">
        <v>69</v>
      </c>
      <c r="E36" s="123">
        <v>31</v>
      </c>
      <c r="F36" s="123">
        <v>8</v>
      </c>
      <c r="G36" s="123">
        <v>5</v>
      </c>
      <c r="H36" s="123">
        <v>3</v>
      </c>
      <c r="I36" s="121">
        <v>10</v>
      </c>
      <c r="K36" s="211"/>
    </row>
    <row r="37" spans="1:11" x14ac:dyDescent="0.25">
      <c r="A37" s="1" t="s">
        <v>43</v>
      </c>
      <c r="B37" s="122">
        <f t="shared" si="0"/>
        <v>156</v>
      </c>
      <c r="C37" s="121">
        <f t="shared" si="1"/>
        <v>143</v>
      </c>
      <c r="D37" s="123">
        <v>61</v>
      </c>
      <c r="E37" s="123">
        <v>55</v>
      </c>
      <c r="F37" s="123">
        <v>17</v>
      </c>
      <c r="G37" s="123">
        <v>10</v>
      </c>
      <c r="H37" s="123">
        <v>1</v>
      </c>
      <c r="I37" s="121">
        <v>12</v>
      </c>
      <c r="K37" s="211"/>
    </row>
    <row r="38" spans="1:11" x14ac:dyDescent="0.25">
      <c r="A38" s="1" t="s">
        <v>44</v>
      </c>
      <c r="B38" s="122">
        <f t="shared" si="0"/>
        <v>190</v>
      </c>
      <c r="C38" s="121">
        <f t="shared" si="1"/>
        <v>180</v>
      </c>
      <c r="D38" s="123">
        <v>71</v>
      </c>
      <c r="E38" s="123">
        <v>80</v>
      </c>
      <c r="F38" s="123">
        <v>22</v>
      </c>
      <c r="G38" s="123">
        <v>7</v>
      </c>
      <c r="H38" s="123">
        <v>0</v>
      </c>
      <c r="I38" s="121">
        <v>10</v>
      </c>
      <c r="K38" s="211"/>
    </row>
    <row r="39" spans="1:11" x14ac:dyDescent="0.25">
      <c r="A39" s="1" t="s">
        <v>45</v>
      </c>
      <c r="B39" s="122">
        <f t="shared" si="0"/>
        <v>57</v>
      </c>
      <c r="C39" s="121">
        <f t="shared" si="1"/>
        <v>51</v>
      </c>
      <c r="D39" s="123">
        <v>13</v>
      </c>
      <c r="E39" s="123">
        <v>23</v>
      </c>
      <c r="F39" s="123">
        <v>11</v>
      </c>
      <c r="G39" s="123">
        <v>4</v>
      </c>
      <c r="H39" s="123">
        <v>0</v>
      </c>
      <c r="I39" s="121">
        <v>6</v>
      </c>
      <c r="K39" s="211"/>
    </row>
    <row r="40" spans="1:11" x14ac:dyDescent="0.25">
      <c r="A40" s="1" t="s">
        <v>46</v>
      </c>
      <c r="B40" s="122">
        <f t="shared" si="0"/>
        <v>30</v>
      </c>
      <c r="C40" s="121">
        <f t="shared" si="1"/>
        <v>29</v>
      </c>
      <c r="D40" s="123">
        <v>8</v>
      </c>
      <c r="E40" s="123">
        <v>14</v>
      </c>
      <c r="F40" s="123">
        <v>6</v>
      </c>
      <c r="G40" s="123">
        <v>1</v>
      </c>
      <c r="H40" s="123">
        <v>0</v>
      </c>
      <c r="I40" s="121">
        <v>1</v>
      </c>
      <c r="K40" s="211"/>
    </row>
    <row r="41" spans="1:11" x14ac:dyDescent="0.25">
      <c r="A41" s="1" t="s">
        <v>47</v>
      </c>
      <c r="B41" s="122">
        <f t="shared" si="0"/>
        <v>116</v>
      </c>
      <c r="C41" s="121">
        <f t="shared" si="1"/>
        <v>109</v>
      </c>
      <c r="D41" s="123">
        <v>47</v>
      </c>
      <c r="E41" s="123">
        <v>47</v>
      </c>
      <c r="F41" s="123">
        <v>11</v>
      </c>
      <c r="G41" s="123">
        <v>4</v>
      </c>
      <c r="H41" s="123">
        <v>0</v>
      </c>
      <c r="I41" s="121">
        <v>7</v>
      </c>
      <c r="K41" s="211"/>
    </row>
    <row r="42" spans="1:11" x14ac:dyDescent="0.25">
      <c r="A42" s="1" t="s">
        <v>48</v>
      </c>
      <c r="B42" s="122">
        <f t="shared" si="0"/>
        <v>83</v>
      </c>
      <c r="C42" s="121">
        <f t="shared" si="1"/>
        <v>81</v>
      </c>
      <c r="D42" s="123">
        <v>29</v>
      </c>
      <c r="E42" s="123">
        <v>38</v>
      </c>
      <c r="F42" s="123">
        <v>9</v>
      </c>
      <c r="G42" s="123">
        <v>5</v>
      </c>
      <c r="H42" s="123">
        <v>1</v>
      </c>
      <c r="I42" s="121">
        <v>1</v>
      </c>
      <c r="K42" s="211"/>
    </row>
    <row r="43" spans="1:11" x14ac:dyDescent="0.25">
      <c r="A43" s="1" t="s">
        <v>49</v>
      </c>
      <c r="B43" s="122">
        <f t="shared" si="0"/>
        <v>68</v>
      </c>
      <c r="C43" s="121">
        <f t="shared" si="1"/>
        <v>62</v>
      </c>
      <c r="D43" s="123">
        <v>26</v>
      </c>
      <c r="E43" s="123">
        <v>27</v>
      </c>
      <c r="F43" s="123">
        <v>7</v>
      </c>
      <c r="G43" s="123">
        <v>2</v>
      </c>
      <c r="H43" s="123">
        <v>1</v>
      </c>
      <c r="I43" s="121">
        <v>5</v>
      </c>
      <c r="K43" s="211"/>
    </row>
    <row r="44" spans="1:11" x14ac:dyDescent="0.25">
      <c r="A44" s="1" t="s">
        <v>50</v>
      </c>
      <c r="B44" s="122">
        <f t="shared" si="0"/>
        <v>10</v>
      </c>
      <c r="C44" s="121">
        <f t="shared" si="1"/>
        <v>9</v>
      </c>
      <c r="D44" s="123">
        <v>6</v>
      </c>
      <c r="E44" s="123">
        <v>0</v>
      </c>
      <c r="F44" s="123">
        <v>3</v>
      </c>
      <c r="G44" s="123">
        <v>0</v>
      </c>
      <c r="H44" s="123">
        <v>1</v>
      </c>
      <c r="I44" s="121">
        <v>0</v>
      </c>
      <c r="K44" s="211"/>
    </row>
    <row r="45" spans="1:11" x14ac:dyDescent="0.25">
      <c r="A45" s="1" t="s">
        <v>51</v>
      </c>
      <c r="B45" s="122">
        <f t="shared" si="0"/>
        <v>131</v>
      </c>
      <c r="C45" s="121">
        <f t="shared" si="1"/>
        <v>126</v>
      </c>
      <c r="D45" s="123">
        <v>37</v>
      </c>
      <c r="E45" s="123">
        <v>66</v>
      </c>
      <c r="F45" s="123">
        <v>22</v>
      </c>
      <c r="G45" s="123">
        <v>1</v>
      </c>
      <c r="H45" s="123">
        <v>2</v>
      </c>
      <c r="I45" s="121">
        <v>3</v>
      </c>
      <c r="K45" s="211"/>
    </row>
    <row r="46" spans="1:11" x14ac:dyDescent="0.25">
      <c r="A46" s="1" t="s">
        <v>52</v>
      </c>
      <c r="B46" s="122">
        <f t="shared" si="0"/>
        <v>454</v>
      </c>
      <c r="C46" s="121">
        <f t="shared" si="1"/>
        <v>395</v>
      </c>
      <c r="D46" s="123">
        <v>176</v>
      </c>
      <c r="E46" s="123">
        <v>165</v>
      </c>
      <c r="F46" s="123">
        <v>35</v>
      </c>
      <c r="G46" s="123">
        <v>19</v>
      </c>
      <c r="H46" s="123">
        <v>0</v>
      </c>
      <c r="I46" s="121">
        <v>59</v>
      </c>
      <c r="K46" s="211"/>
    </row>
    <row r="47" spans="1:11" x14ac:dyDescent="0.25">
      <c r="A47" s="1" t="s">
        <v>53</v>
      </c>
      <c r="B47" s="122">
        <f t="shared" si="0"/>
        <v>60</v>
      </c>
      <c r="C47" s="121">
        <f t="shared" si="1"/>
        <v>54</v>
      </c>
      <c r="D47" s="123">
        <v>9</v>
      </c>
      <c r="E47" s="123">
        <v>40</v>
      </c>
      <c r="F47" s="123">
        <v>3</v>
      </c>
      <c r="G47" s="123">
        <v>2</v>
      </c>
      <c r="H47" s="123">
        <v>0</v>
      </c>
      <c r="I47" s="121">
        <v>6</v>
      </c>
      <c r="K47" s="211"/>
    </row>
    <row r="48" spans="1:11" x14ac:dyDescent="0.25">
      <c r="A48" s="1" t="s">
        <v>54</v>
      </c>
      <c r="B48" s="122">
        <f t="shared" si="0"/>
        <v>178</v>
      </c>
      <c r="C48" s="121">
        <f t="shared" si="1"/>
        <v>169</v>
      </c>
      <c r="D48" s="123">
        <v>32</v>
      </c>
      <c r="E48" s="123">
        <v>115</v>
      </c>
      <c r="F48" s="123">
        <v>17</v>
      </c>
      <c r="G48" s="123">
        <v>5</v>
      </c>
      <c r="H48" s="123">
        <v>1</v>
      </c>
      <c r="I48" s="121">
        <v>8</v>
      </c>
      <c r="K48" s="211"/>
    </row>
    <row r="49" spans="1:15" x14ac:dyDescent="0.25">
      <c r="A49" s="1" t="s">
        <v>55</v>
      </c>
      <c r="B49" s="122">
        <f t="shared" si="0"/>
        <v>260</v>
      </c>
      <c r="C49" s="121">
        <f t="shared" si="1"/>
        <v>241</v>
      </c>
      <c r="D49" s="121">
        <v>110</v>
      </c>
      <c r="E49" s="121">
        <v>85</v>
      </c>
      <c r="F49" s="121">
        <v>29</v>
      </c>
      <c r="G49" s="121">
        <v>17</v>
      </c>
      <c r="H49" s="121">
        <v>0</v>
      </c>
      <c r="I49" s="121">
        <v>19</v>
      </c>
      <c r="K49" s="211"/>
      <c r="L49" s="274"/>
    </row>
    <row r="50" spans="1:15" x14ac:dyDescent="0.25">
      <c r="A50" s="1" t="s">
        <v>56</v>
      </c>
      <c r="B50" s="122">
        <f t="shared" si="0"/>
        <v>196</v>
      </c>
      <c r="C50" s="121">
        <f t="shared" si="1"/>
        <v>174</v>
      </c>
      <c r="D50" s="121">
        <v>77</v>
      </c>
      <c r="E50" s="121">
        <v>61</v>
      </c>
      <c r="F50" s="121">
        <v>30</v>
      </c>
      <c r="G50" s="121">
        <v>6</v>
      </c>
      <c r="H50" s="121">
        <v>0</v>
      </c>
      <c r="I50" s="121">
        <v>22</v>
      </c>
      <c r="K50" s="275"/>
      <c r="L50" s="274"/>
      <c r="M50" s="99"/>
      <c r="N50" s="99"/>
    </row>
    <row r="51" spans="1:15" x14ac:dyDescent="0.25">
      <c r="A51" s="1" t="s">
        <v>57</v>
      </c>
      <c r="B51" s="122">
        <f t="shared" si="0"/>
        <v>192</v>
      </c>
      <c r="C51" s="121">
        <f t="shared" si="1"/>
        <v>164</v>
      </c>
      <c r="D51" s="121">
        <v>77</v>
      </c>
      <c r="E51" s="121">
        <v>58</v>
      </c>
      <c r="F51" s="121">
        <v>26</v>
      </c>
      <c r="G51" s="121">
        <v>3</v>
      </c>
      <c r="H51" s="121">
        <v>0</v>
      </c>
      <c r="I51" s="121">
        <v>28</v>
      </c>
      <c r="K51" s="211"/>
      <c r="L51" s="274"/>
    </row>
    <row r="52" spans="1:15" x14ac:dyDescent="0.25">
      <c r="A52" s="1" t="s">
        <v>58</v>
      </c>
      <c r="B52" s="122">
        <f t="shared" si="0"/>
        <v>167</v>
      </c>
      <c r="C52" s="121">
        <f t="shared" si="1"/>
        <v>154</v>
      </c>
      <c r="D52" s="121">
        <v>59</v>
      </c>
      <c r="E52" s="121">
        <v>66</v>
      </c>
      <c r="F52" s="121">
        <v>27</v>
      </c>
      <c r="G52" s="121">
        <v>2</v>
      </c>
      <c r="H52" s="121">
        <v>0</v>
      </c>
      <c r="I52" s="121">
        <v>13</v>
      </c>
      <c r="K52" s="211"/>
      <c r="L52" s="274"/>
    </row>
    <row r="53" spans="1:15" x14ac:dyDescent="0.25">
      <c r="A53" s="1" t="s">
        <v>59</v>
      </c>
      <c r="B53" s="122">
        <f t="shared" si="0"/>
        <v>136</v>
      </c>
      <c r="C53" s="121">
        <f t="shared" si="1"/>
        <v>120</v>
      </c>
      <c r="D53" s="121">
        <v>41</v>
      </c>
      <c r="E53" s="121">
        <v>51</v>
      </c>
      <c r="F53" s="121">
        <v>25</v>
      </c>
      <c r="G53" s="121">
        <v>3</v>
      </c>
      <c r="H53" s="121">
        <v>0</v>
      </c>
      <c r="I53" s="121">
        <v>16</v>
      </c>
      <c r="K53" s="211"/>
      <c r="L53" s="274"/>
    </row>
    <row r="54" spans="1:15" x14ac:dyDescent="0.25">
      <c r="A54" s="1" t="s">
        <v>60</v>
      </c>
      <c r="B54" s="122">
        <f>C54+H54+I54</f>
        <v>255</v>
      </c>
      <c r="C54" s="121">
        <f t="shared" si="1"/>
        <v>207</v>
      </c>
      <c r="D54" s="121">
        <v>92</v>
      </c>
      <c r="E54" s="121">
        <v>79</v>
      </c>
      <c r="F54" s="121">
        <v>19</v>
      </c>
      <c r="G54" s="121">
        <v>17</v>
      </c>
      <c r="H54" s="121">
        <v>3</v>
      </c>
      <c r="I54" s="121">
        <v>45</v>
      </c>
      <c r="J54" s="99"/>
      <c r="K54" s="275"/>
      <c r="L54" s="274"/>
      <c r="M54" s="99"/>
      <c r="N54" s="99"/>
      <c r="O54" s="99"/>
    </row>
    <row r="55" spans="1:15" x14ac:dyDescent="0.25">
      <c r="A55" s="1" t="s">
        <v>61</v>
      </c>
      <c r="B55" s="122">
        <f t="shared" si="0"/>
        <v>99</v>
      </c>
      <c r="C55" s="121">
        <f t="shared" si="1"/>
        <v>98</v>
      </c>
      <c r="D55" s="123">
        <v>27</v>
      </c>
      <c r="E55" s="123">
        <v>56</v>
      </c>
      <c r="F55" s="123">
        <v>13</v>
      </c>
      <c r="G55" s="123">
        <v>2</v>
      </c>
      <c r="H55" s="123">
        <v>0</v>
      </c>
      <c r="I55" s="121">
        <v>1</v>
      </c>
      <c r="K55" s="275"/>
      <c r="L55" s="274"/>
      <c r="M55" s="99"/>
      <c r="N55" s="99"/>
      <c r="O55" s="99"/>
    </row>
    <row r="56" spans="1:15" x14ac:dyDescent="0.25">
      <c r="A56" s="1" t="s">
        <v>62</v>
      </c>
      <c r="B56" s="122">
        <f t="shared" si="0"/>
        <v>117</v>
      </c>
      <c r="C56" s="121">
        <f t="shared" si="1"/>
        <v>110</v>
      </c>
      <c r="D56" s="123">
        <v>37</v>
      </c>
      <c r="E56" s="123">
        <v>61</v>
      </c>
      <c r="F56" s="123">
        <v>10</v>
      </c>
      <c r="G56" s="123">
        <v>2</v>
      </c>
      <c r="H56" s="123">
        <v>1</v>
      </c>
      <c r="I56" s="121">
        <v>6</v>
      </c>
      <c r="K56" s="211"/>
      <c r="L56" s="274"/>
    </row>
    <row r="57" spans="1:15" x14ac:dyDescent="0.25">
      <c r="A57" s="1" t="s">
        <v>63</v>
      </c>
      <c r="B57" s="122">
        <f t="shared" si="0"/>
        <v>79</v>
      </c>
      <c r="C57" s="121">
        <f t="shared" si="1"/>
        <v>73</v>
      </c>
      <c r="D57" s="123">
        <v>43</v>
      </c>
      <c r="E57" s="123">
        <v>23</v>
      </c>
      <c r="F57" s="123">
        <v>3</v>
      </c>
      <c r="G57" s="123">
        <v>4</v>
      </c>
      <c r="H57" s="123">
        <v>0</v>
      </c>
      <c r="I57" s="121">
        <v>6</v>
      </c>
      <c r="K57" s="211"/>
      <c r="L57" s="274"/>
    </row>
    <row r="58" spans="1:15" x14ac:dyDescent="0.25">
      <c r="A58" s="1" t="s">
        <v>64</v>
      </c>
      <c r="B58" s="122">
        <f t="shared" si="0"/>
        <v>156</v>
      </c>
      <c r="C58" s="121">
        <f t="shared" si="1"/>
        <v>143</v>
      </c>
      <c r="D58" s="123">
        <v>78</v>
      </c>
      <c r="E58" s="123">
        <v>52</v>
      </c>
      <c r="F58" s="123">
        <v>5</v>
      </c>
      <c r="G58" s="123">
        <v>8</v>
      </c>
      <c r="H58" s="123">
        <v>0</v>
      </c>
      <c r="I58" s="121">
        <v>13</v>
      </c>
      <c r="K58" s="211"/>
      <c r="L58" s="274"/>
    </row>
    <row r="59" spans="1:15" x14ac:dyDescent="0.25">
      <c r="A59" s="1" t="s">
        <v>65</v>
      </c>
      <c r="B59" s="122">
        <f t="shared" si="0"/>
        <v>250</v>
      </c>
      <c r="C59" s="121">
        <f t="shared" si="1"/>
        <v>226</v>
      </c>
      <c r="D59" s="123">
        <v>96</v>
      </c>
      <c r="E59" s="123">
        <v>107</v>
      </c>
      <c r="F59" s="123">
        <v>16</v>
      </c>
      <c r="G59" s="123">
        <v>7</v>
      </c>
      <c r="H59" s="123">
        <v>2</v>
      </c>
      <c r="I59" s="121">
        <v>22</v>
      </c>
      <c r="K59" s="211"/>
      <c r="L59" s="274"/>
    </row>
    <row r="60" spans="1:15" x14ac:dyDescent="0.25">
      <c r="A60" s="1" t="s">
        <v>66</v>
      </c>
      <c r="B60" s="122">
        <f t="shared" si="0"/>
        <v>53</v>
      </c>
      <c r="C60" s="121">
        <f t="shared" si="1"/>
        <v>49</v>
      </c>
      <c r="D60" s="123">
        <v>33</v>
      </c>
      <c r="E60" s="123">
        <v>10</v>
      </c>
      <c r="F60" s="123">
        <v>4</v>
      </c>
      <c r="G60" s="123">
        <v>2</v>
      </c>
      <c r="H60" s="123">
        <v>0</v>
      </c>
      <c r="I60" s="121">
        <v>4</v>
      </c>
      <c r="K60" s="211"/>
      <c r="L60" s="274"/>
    </row>
    <row r="61" spans="1:15" x14ac:dyDescent="0.25">
      <c r="A61" s="1" t="s">
        <v>67</v>
      </c>
      <c r="B61" s="122">
        <f t="shared" si="0"/>
        <v>196</v>
      </c>
      <c r="C61" s="121">
        <f t="shared" si="1"/>
        <v>171</v>
      </c>
      <c r="D61" s="123">
        <v>90</v>
      </c>
      <c r="E61" s="123">
        <v>54</v>
      </c>
      <c r="F61" s="123">
        <v>15</v>
      </c>
      <c r="G61" s="123">
        <v>12</v>
      </c>
      <c r="H61" s="123">
        <v>0</v>
      </c>
      <c r="I61" s="121">
        <v>25</v>
      </c>
      <c r="K61" s="211"/>
      <c r="L61" s="274"/>
    </row>
    <row r="62" spans="1:15" x14ac:dyDescent="0.25">
      <c r="A62" s="1" t="s">
        <v>68</v>
      </c>
      <c r="B62" s="122">
        <f>C62+H62+I62</f>
        <v>331</v>
      </c>
      <c r="C62" s="121">
        <f t="shared" si="1"/>
        <v>295</v>
      </c>
      <c r="D62" s="123">
        <v>153</v>
      </c>
      <c r="E62" s="123">
        <v>104</v>
      </c>
      <c r="F62" s="123">
        <v>25</v>
      </c>
      <c r="G62" s="123">
        <v>13</v>
      </c>
      <c r="H62" s="123">
        <v>1</v>
      </c>
      <c r="I62" s="121">
        <v>35</v>
      </c>
      <c r="K62" s="211"/>
      <c r="L62" s="274"/>
    </row>
    <row r="63" spans="1:15" x14ac:dyDescent="0.25">
      <c r="A63" s="1" t="s">
        <v>69</v>
      </c>
      <c r="B63" s="122">
        <f t="shared" si="0"/>
        <v>125</v>
      </c>
      <c r="C63" s="121">
        <f t="shared" si="1"/>
        <v>110</v>
      </c>
      <c r="D63" s="123">
        <v>69</v>
      </c>
      <c r="E63" s="123">
        <v>28</v>
      </c>
      <c r="F63" s="123">
        <v>7</v>
      </c>
      <c r="G63" s="123">
        <v>6</v>
      </c>
      <c r="H63" s="123">
        <v>0</v>
      </c>
      <c r="I63" s="121">
        <v>15</v>
      </c>
      <c r="K63" s="211"/>
      <c r="L63" s="274"/>
    </row>
    <row r="64" spans="1:15" x14ac:dyDescent="0.25">
      <c r="A64" s="1" t="s">
        <v>70</v>
      </c>
      <c r="B64" s="122">
        <f t="shared" si="0"/>
        <v>93</v>
      </c>
      <c r="C64" s="121">
        <f t="shared" si="1"/>
        <v>81</v>
      </c>
      <c r="D64" s="123">
        <v>47</v>
      </c>
      <c r="E64" s="123">
        <v>24</v>
      </c>
      <c r="F64" s="123">
        <v>6</v>
      </c>
      <c r="G64" s="123">
        <v>4</v>
      </c>
      <c r="H64" s="123">
        <v>0</v>
      </c>
      <c r="I64" s="121">
        <v>12</v>
      </c>
      <c r="K64" s="211"/>
      <c r="L64" s="274"/>
    </row>
    <row r="65" spans="1:14" x14ac:dyDescent="0.25">
      <c r="A65" s="1" t="s">
        <v>71</v>
      </c>
      <c r="B65" s="122">
        <f t="shared" si="0"/>
        <v>70</v>
      </c>
      <c r="C65" s="121">
        <f t="shared" si="1"/>
        <v>66</v>
      </c>
      <c r="D65" s="123">
        <v>30</v>
      </c>
      <c r="E65" s="123">
        <v>29</v>
      </c>
      <c r="F65" s="123">
        <v>3</v>
      </c>
      <c r="G65" s="123">
        <v>4</v>
      </c>
      <c r="H65" s="123">
        <v>0</v>
      </c>
      <c r="I65" s="121">
        <v>4</v>
      </c>
      <c r="K65" s="211"/>
      <c r="L65" s="274"/>
    </row>
    <row r="66" spans="1:14" x14ac:dyDescent="0.25">
      <c r="A66" s="1" t="s">
        <v>72</v>
      </c>
      <c r="B66" s="122">
        <f t="shared" si="0"/>
        <v>8</v>
      </c>
      <c r="C66" s="121">
        <f t="shared" si="1"/>
        <v>5</v>
      </c>
      <c r="D66" s="123">
        <v>2</v>
      </c>
      <c r="E66" s="123">
        <v>2</v>
      </c>
      <c r="F66" s="123">
        <v>0</v>
      </c>
      <c r="G66" s="123">
        <v>1</v>
      </c>
      <c r="H66" s="123">
        <v>0</v>
      </c>
      <c r="I66" s="121">
        <v>3</v>
      </c>
      <c r="K66" s="211"/>
      <c r="L66" s="274"/>
    </row>
    <row r="67" spans="1:14" x14ac:dyDescent="0.25">
      <c r="A67" s="1" t="s">
        <v>73</v>
      </c>
      <c r="B67" s="122">
        <f t="shared" si="0"/>
        <v>245</v>
      </c>
      <c r="C67" s="121">
        <f t="shared" si="1"/>
        <v>229</v>
      </c>
      <c r="D67" s="123">
        <v>134</v>
      </c>
      <c r="E67" s="123">
        <v>75</v>
      </c>
      <c r="F67" s="123">
        <v>13</v>
      </c>
      <c r="G67" s="123">
        <v>7</v>
      </c>
      <c r="H67" s="123">
        <v>0</v>
      </c>
      <c r="I67" s="121">
        <v>16</v>
      </c>
      <c r="K67" s="211"/>
      <c r="L67" s="274"/>
    </row>
    <row r="68" spans="1:14" x14ac:dyDescent="0.25">
      <c r="A68" s="1" t="s">
        <v>74</v>
      </c>
      <c r="B68" s="122">
        <f t="shared" ref="B68:B103" si="2">C68+H68+I68</f>
        <v>274</v>
      </c>
      <c r="C68" s="121">
        <f t="shared" ref="C68:C103" si="3">D68+E68+F68+G68</f>
        <v>237</v>
      </c>
      <c r="D68" s="123">
        <v>106</v>
      </c>
      <c r="E68" s="123">
        <v>89</v>
      </c>
      <c r="F68" s="123">
        <v>32</v>
      </c>
      <c r="G68" s="123">
        <v>10</v>
      </c>
      <c r="H68" s="123">
        <v>2</v>
      </c>
      <c r="I68" s="121">
        <v>35</v>
      </c>
      <c r="K68" s="211"/>
      <c r="L68" s="274"/>
    </row>
    <row r="69" spans="1:14" x14ac:dyDescent="0.25">
      <c r="A69" s="1" t="s">
        <v>75</v>
      </c>
      <c r="B69" s="122">
        <f t="shared" si="2"/>
        <v>213</v>
      </c>
      <c r="C69" s="121">
        <f t="shared" si="3"/>
        <v>196</v>
      </c>
      <c r="D69" s="123">
        <v>92</v>
      </c>
      <c r="E69" s="123">
        <v>80</v>
      </c>
      <c r="F69" s="123">
        <v>20</v>
      </c>
      <c r="G69" s="123">
        <v>4</v>
      </c>
      <c r="H69" s="123">
        <v>0</v>
      </c>
      <c r="I69" s="121">
        <v>17</v>
      </c>
      <c r="K69" s="211"/>
      <c r="L69" s="274"/>
    </row>
    <row r="70" spans="1:14" x14ac:dyDescent="0.25">
      <c r="A70" s="1" t="s">
        <v>76</v>
      </c>
      <c r="B70" s="122">
        <f t="shared" si="2"/>
        <v>107</v>
      </c>
      <c r="C70" s="121">
        <f t="shared" si="3"/>
        <v>94</v>
      </c>
      <c r="D70" s="123">
        <v>50</v>
      </c>
      <c r="E70" s="123">
        <v>34</v>
      </c>
      <c r="F70" s="123">
        <v>7</v>
      </c>
      <c r="G70" s="123">
        <v>3</v>
      </c>
      <c r="H70" s="123">
        <v>1</v>
      </c>
      <c r="I70" s="121">
        <v>12</v>
      </c>
      <c r="K70" s="211"/>
      <c r="L70" s="274"/>
    </row>
    <row r="71" spans="1:14" x14ac:dyDescent="0.25">
      <c r="A71" s="1" t="s">
        <v>77</v>
      </c>
      <c r="B71" s="122">
        <f t="shared" si="2"/>
        <v>163</v>
      </c>
      <c r="C71" s="121">
        <f t="shared" si="3"/>
        <v>147</v>
      </c>
      <c r="D71" s="123">
        <v>72</v>
      </c>
      <c r="E71" s="123">
        <v>51</v>
      </c>
      <c r="F71" s="123">
        <v>19</v>
      </c>
      <c r="G71" s="123">
        <v>5</v>
      </c>
      <c r="H71" s="123">
        <v>1</v>
      </c>
      <c r="I71" s="121">
        <v>15</v>
      </c>
      <c r="K71" s="211"/>
      <c r="L71" s="274"/>
    </row>
    <row r="72" spans="1:14" x14ac:dyDescent="0.25">
      <c r="A72" s="1" t="s">
        <v>78</v>
      </c>
      <c r="B72" s="122">
        <f t="shared" si="2"/>
        <v>193</v>
      </c>
      <c r="C72" s="121">
        <f t="shared" si="3"/>
        <v>177</v>
      </c>
      <c r="D72" s="123">
        <v>114</v>
      </c>
      <c r="E72" s="123">
        <v>42</v>
      </c>
      <c r="F72" s="123">
        <v>14</v>
      </c>
      <c r="G72" s="123">
        <v>7</v>
      </c>
      <c r="H72" s="123">
        <v>0</v>
      </c>
      <c r="I72" s="121">
        <v>16</v>
      </c>
      <c r="K72" s="211"/>
      <c r="L72" s="274"/>
    </row>
    <row r="73" spans="1:14" x14ac:dyDescent="0.25">
      <c r="A73" s="1" t="s">
        <v>79</v>
      </c>
      <c r="B73" s="122">
        <f t="shared" si="2"/>
        <v>127</v>
      </c>
      <c r="C73" s="121">
        <f t="shared" si="3"/>
        <v>112</v>
      </c>
      <c r="D73" s="123">
        <v>68</v>
      </c>
      <c r="E73" s="123">
        <v>35</v>
      </c>
      <c r="F73" s="123">
        <v>8</v>
      </c>
      <c r="G73" s="123">
        <v>1</v>
      </c>
      <c r="H73" s="123">
        <v>0</v>
      </c>
      <c r="I73" s="121">
        <v>15</v>
      </c>
      <c r="K73" s="211"/>
      <c r="L73" s="274"/>
    </row>
    <row r="74" spans="1:14" x14ac:dyDescent="0.25">
      <c r="A74" s="1" t="s">
        <v>80</v>
      </c>
      <c r="B74" s="122">
        <f t="shared" si="2"/>
        <v>71</v>
      </c>
      <c r="C74" s="121">
        <f t="shared" si="3"/>
        <v>63</v>
      </c>
      <c r="D74" s="123">
        <v>37</v>
      </c>
      <c r="E74" s="123">
        <v>17</v>
      </c>
      <c r="F74" s="123">
        <v>6</v>
      </c>
      <c r="G74" s="123">
        <v>3</v>
      </c>
      <c r="H74" s="123">
        <v>0</v>
      </c>
      <c r="I74" s="121">
        <v>8</v>
      </c>
      <c r="K74" s="211"/>
      <c r="L74" s="274"/>
    </row>
    <row r="75" spans="1:14" x14ac:dyDescent="0.25">
      <c r="A75" s="1" t="s">
        <v>81</v>
      </c>
      <c r="B75" s="122">
        <f t="shared" si="2"/>
        <v>134</v>
      </c>
      <c r="C75" s="121">
        <f t="shared" si="3"/>
        <v>126</v>
      </c>
      <c r="D75" s="123">
        <v>67</v>
      </c>
      <c r="E75" s="123">
        <v>46</v>
      </c>
      <c r="F75" s="123">
        <v>8</v>
      </c>
      <c r="G75" s="123">
        <v>5</v>
      </c>
      <c r="H75" s="123">
        <v>0</v>
      </c>
      <c r="I75" s="121">
        <v>8</v>
      </c>
      <c r="K75" s="211"/>
      <c r="L75" s="274"/>
    </row>
    <row r="76" spans="1:14" x14ac:dyDescent="0.25">
      <c r="A76" s="1" t="s">
        <v>82</v>
      </c>
      <c r="B76" s="122">
        <f t="shared" si="2"/>
        <v>247</v>
      </c>
      <c r="C76" s="121">
        <f t="shared" si="3"/>
        <v>202</v>
      </c>
      <c r="D76" s="123">
        <v>72</v>
      </c>
      <c r="E76" s="123">
        <v>97</v>
      </c>
      <c r="F76" s="123">
        <v>22</v>
      </c>
      <c r="G76" s="123">
        <v>11</v>
      </c>
      <c r="H76" s="123">
        <v>0</v>
      </c>
      <c r="I76" s="121">
        <v>45</v>
      </c>
      <c r="K76" s="211"/>
    </row>
    <row r="77" spans="1:14" x14ac:dyDescent="0.25">
      <c r="A77" s="1" t="s">
        <v>83</v>
      </c>
      <c r="B77" s="122">
        <f t="shared" si="2"/>
        <v>149</v>
      </c>
      <c r="C77" s="121">
        <f t="shared" si="3"/>
        <v>137</v>
      </c>
      <c r="D77" s="123">
        <v>37</v>
      </c>
      <c r="E77" s="123">
        <v>87</v>
      </c>
      <c r="F77" s="123">
        <v>8</v>
      </c>
      <c r="G77" s="123">
        <v>5</v>
      </c>
      <c r="H77" s="123">
        <v>0</v>
      </c>
      <c r="I77" s="121">
        <v>12</v>
      </c>
      <c r="K77" s="275"/>
      <c r="L77" s="99"/>
      <c r="M77" s="99"/>
      <c r="N77" s="99"/>
    </row>
    <row r="78" spans="1:14" x14ac:dyDescent="0.25">
      <c r="A78" s="1" t="s">
        <v>84</v>
      </c>
      <c r="B78" s="122">
        <f t="shared" si="2"/>
        <v>118</v>
      </c>
      <c r="C78" s="121">
        <f t="shared" si="3"/>
        <v>115</v>
      </c>
      <c r="D78" s="123">
        <v>34</v>
      </c>
      <c r="E78" s="123">
        <v>68</v>
      </c>
      <c r="F78" s="123">
        <v>7</v>
      </c>
      <c r="G78" s="123">
        <v>6</v>
      </c>
      <c r="H78" s="123">
        <v>0</v>
      </c>
      <c r="I78" s="121">
        <v>3</v>
      </c>
      <c r="K78" s="211"/>
    </row>
    <row r="79" spans="1:14" x14ac:dyDescent="0.25">
      <c r="A79" s="1" t="s">
        <v>85</v>
      </c>
      <c r="B79" s="122">
        <f t="shared" si="2"/>
        <v>93</v>
      </c>
      <c r="C79" s="121">
        <f t="shared" si="3"/>
        <v>90</v>
      </c>
      <c r="D79" s="123">
        <v>25</v>
      </c>
      <c r="E79" s="123">
        <v>50</v>
      </c>
      <c r="F79" s="123">
        <v>13</v>
      </c>
      <c r="G79" s="123">
        <v>2</v>
      </c>
      <c r="H79" s="123">
        <v>0</v>
      </c>
      <c r="I79" s="121">
        <v>3</v>
      </c>
      <c r="K79" s="211"/>
    </row>
    <row r="80" spans="1:14" x14ac:dyDescent="0.25">
      <c r="A80" s="1" t="s">
        <v>86</v>
      </c>
      <c r="B80" s="122">
        <f t="shared" si="2"/>
        <v>134</v>
      </c>
      <c r="C80" s="121">
        <f t="shared" si="3"/>
        <v>129</v>
      </c>
      <c r="D80" s="123">
        <v>43</v>
      </c>
      <c r="E80" s="123">
        <v>69</v>
      </c>
      <c r="F80" s="123">
        <v>15</v>
      </c>
      <c r="G80" s="123">
        <v>2</v>
      </c>
      <c r="H80" s="123">
        <v>0</v>
      </c>
      <c r="I80" s="121">
        <v>5</v>
      </c>
      <c r="K80" s="211"/>
    </row>
    <row r="81" spans="1:14" x14ac:dyDescent="0.25">
      <c r="A81" s="1" t="s">
        <v>87</v>
      </c>
      <c r="B81" s="122">
        <f t="shared" si="2"/>
        <v>113</v>
      </c>
      <c r="C81" s="121">
        <f t="shared" si="3"/>
        <v>111</v>
      </c>
      <c r="D81" s="123">
        <v>24</v>
      </c>
      <c r="E81" s="123">
        <v>60</v>
      </c>
      <c r="F81" s="123">
        <v>20</v>
      </c>
      <c r="G81" s="123">
        <v>7</v>
      </c>
      <c r="H81" s="123">
        <v>0</v>
      </c>
      <c r="I81" s="121">
        <v>2</v>
      </c>
      <c r="K81" s="211"/>
    </row>
    <row r="82" spans="1:14" x14ac:dyDescent="0.25">
      <c r="A82" s="1" t="s">
        <v>88</v>
      </c>
      <c r="B82" s="122">
        <f t="shared" si="2"/>
        <v>445</v>
      </c>
      <c r="C82" s="121">
        <f t="shared" si="3"/>
        <v>406</v>
      </c>
      <c r="D82" s="123">
        <v>190</v>
      </c>
      <c r="E82" s="123">
        <v>154</v>
      </c>
      <c r="F82" s="123">
        <v>34</v>
      </c>
      <c r="G82" s="123">
        <v>28</v>
      </c>
      <c r="H82" s="123">
        <v>1</v>
      </c>
      <c r="I82" s="121">
        <v>38</v>
      </c>
      <c r="K82" s="211"/>
    </row>
    <row r="83" spans="1:14" x14ac:dyDescent="0.25">
      <c r="A83" s="1" t="s">
        <v>89</v>
      </c>
      <c r="B83" s="122">
        <f t="shared" si="2"/>
        <v>275</v>
      </c>
      <c r="C83" s="121">
        <f t="shared" si="3"/>
        <v>246</v>
      </c>
      <c r="D83" s="123">
        <v>141</v>
      </c>
      <c r="E83" s="123">
        <v>74</v>
      </c>
      <c r="F83" s="123">
        <v>17</v>
      </c>
      <c r="G83" s="123">
        <v>14</v>
      </c>
      <c r="H83" s="123">
        <v>0</v>
      </c>
      <c r="I83" s="121">
        <v>29</v>
      </c>
      <c r="K83" s="275"/>
      <c r="L83" s="99"/>
      <c r="M83" s="99"/>
      <c r="N83" s="99"/>
    </row>
    <row r="84" spans="1:14" x14ac:dyDescent="0.25">
      <c r="A84" s="1" t="s">
        <v>90</v>
      </c>
      <c r="B84" s="122">
        <f t="shared" si="2"/>
        <v>422</v>
      </c>
      <c r="C84" s="121">
        <f t="shared" si="3"/>
        <v>378</v>
      </c>
      <c r="D84" s="123">
        <v>181</v>
      </c>
      <c r="E84" s="123">
        <v>142</v>
      </c>
      <c r="F84" s="123">
        <v>30</v>
      </c>
      <c r="G84" s="123">
        <v>25</v>
      </c>
      <c r="H84" s="123">
        <v>0</v>
      </c>
      <c r="I84" s="121">
        <v>44</v>
      </c>
      <c r="K84" s="275"/>
      <c r="L84" s="99"/>
      <c r="M84" s="99"/>
      <c r="N84" s="99"/>
    </row>
    <row r="85" spans="1:14" x14ac:dyDescent="0.25">
      <c r="A85" s="1" t="s">
        <v>91</v>
      </c>
      <c r="B85" s="122">
        <f t="shared" si="2"/>
        <v>445</v>
      </c>
      <c r="C85" s="121">
        <f t="shared" si="3"/>
        <v>410</v>
      </c>
      <c r="D85" s="123">
        <v>230</v>
      </c>
      <c r="E85" s="123">
        <v>128</v>
      </c>
      <c r="F85" s="123">
        <v>26</v>
      </c>
      <c r="G85" s="123">
        <v>26</v>
      </c>
      <c r="H85" s="123">
        <v>4</v>
      </c>
      <c r="I85" s="121">
        <v>31</v>
      </c>
      <c r="K85" s="275"/>
      <c r="L85" s="99"/>
      <c r="M85" s="99"/>
      <c r="N85" s="99"/>
    </row>
    <row r="86" spans="1:14" x14ac:dyDescent="0.25">
      <c r="A86" s="1" t="s">
        <v>92</v>
      </c>
      <c r="B86" s="122">
        <f t="shared" si="2"/>
        <v>344</v>
      </c>
      <c r="C86" s="121">
        <f t="shared" si="3"/>
        <v>297</v>
      </c>
      <c r="D86" s="123">
        <v>171</v>
      </c>
      <c r="E86" s="123">
        <v>83</v>
      </c>
      <c r="F86" s="123">
        <v>17</v>
      </c>
      <c r="G86" s="123">
        <v>26</v>
      </c>
      <c r="H86" s="123">
        <v>1</v>
      </c>
      <c r="I86" s="121">
        <v>46</v>
      </c>
      <c r="K86" s="275"/>
      <c r="L86" s="99"/>
      <c r="M86" s="99"/>
      <c r="N86" s="99"/>
    </row>
    <row r="87" spans="1:14" x14ac:dyDescent="0.25">
      <c r="A87" s="1" t="s">
        <v>93</v>
      </c>
      <c r="B87" s="122">
        <f t="shared" si="2"/>
        <v>93</v>
      </c>
      <c r="C87" s="121">
        <f t="shared" si="3"/>
        <v>89</v>
      </c>
      <c r="D87" s="123">
        <v>41</v>
      </c>
      <c r="E87" s="123">
        <v>36</v>
      </c>
      <c r="F87" s="123">
        <v>5</v>
      </c>
      <c r="G87" s="123">
        <v>7</v>
      </c>
      <c r="H87" s="123">
        <v>0</v>
      </c>
      <c r="I87" s="121">
        <v>4</v>
      </c>
      <c r="K87" s="275"/>
      <c r="L87" s="99"/>
      <c r="M87" s="99"/>
      <c r="N87" s="99"/>
    </row>
    <row r="88" spans="1:14" x14ac:dyDescent="0.25">
      <c r="A88" s="1" t="s">
        <v>94</v>
      </c>
      <c r="B88" s="122">
        <f t="shared" si="2"/>
        <v>282</v>
      </c>
      <c r="C88" s="121">
        <f t="shared" si="3"/>
        <v>258</v>
      </c>
      <c r="D88" s="123">
        <v>111</v>
      </c>
      <c r="E88" s="123">
        <v>96</v>
      </c>
      <c r="F88" s="123">
        <v>36</v>
      </c>
      <c r="G88" s="123">
        <v>15</v>
      </c>
      <c r="H88" s="123">
        <v>1</v>
      </c>
      <c r="I88" s="121">
        <v>23</v>
      </c>
      <c r="K88" s="275"/>
      <c r="L88" s="99"/>
      <c r="M88" s="99"/>
      <c r="N88" s="99"/>
    </row>
    <row r="89" spans="1:14" x14ac:dyDescent="0.25">
      <c r="A89" s="1" t="s">
        <v>95</v>
      </c>
      <c r="B89" s="122">
        <f t="shared" si="2"/>
        <v>251</v>
      </c>
      <c r="C89" s="121">
        <f t="shared" si="3"/>
        <v>229</v>
      </c>
      <c r="D89" s="123">
        <v>91</v>
      </c>
      <c r="E89" s="123">
        <v>97</v>
      </c>
      <c r="F89" s="123">
        <v>28</v>
      </c>
      <c r="G89" s="123">
        <v>13</v>
      </c>
      <c r="H89" s="123">
        <v>2</v>
      </c>
      <c r="I89" s="121">
        <v>20</v>
      </c>
      <c r="K89" s="275"/>
      <c r="L89" s="99"/>
      <c r="M89" s="99"/>
      <c r="N89" s="99"/>
    </row>
    <row r="90" spans="1:14" x14ac:dyDescent="0.25">
      <c r="A90" s="1" t="s">
        <v>96</v>
      </c>
      <c r="B90" s="122">
        <f t="shared" si="2"/>
        <v>215</v>
      </c>
      <c r="C90" s="121">
        <f t="shared" si="3"/>
        <v>185</v>
      </c>
      <c r="D90" s="123">
        <v>66</v>
      </c>
      <c r="E90" s="123">
        <v>88</v>
      </c>
      <c r="F90" s="123">
        <v>19</v>
      </c>
      <c r="G90" s="123">
        <v>12</v>
      </c>
      <c r="H90" s="123">
        <v>0</v>
      </c>
      <c r="I90" s="121">
        <v>30</v>
      </c>
      <c r="K90" s="275"/>
      <c r="L90" s="99"/>
      <c r="M90" s="99"/>
      <c r="N90" s="99"/>
    </row>
    <row r="91" spans="1:14" x14ac:dyDescent="0.25">
      <c r="A91" s="1" t="s">
        <v>97</v>
      </c>
      <c r="B91" s="122">
        <f t="shared" si="2"/>
        <v>201</v>
      </c>
      <c r="C91" s="121">
        <f t="shared" si="3"/>
        <v>169</v>
      </c>
      <c r="D91" s="123">
        <v>54</v>
      </c>
      <c r="E91" s="123">
        <v>86</v>
      </c>
      <c r="F91" s="123">
        <v>24</v>
      </c>
      <c r="G91" s="123">
        <v>5</v>
      </c>
      <c r="H91" s="123">
        <v>0</v>
      </c>
      <c r="I91" s="121">
        <v>32</v>
      </c>
      <c r="K91" s="275"/>
      <c r="L91" s="99"/>
      <c r="M91" s="99"/>
      <c r="N91" s="99"/>
    </row>
    <row r="92" spans="1:14" x14ac:dyDescent="0.25">
      <c r="A92" s="1" t="s">
        <v>98</v>
      </c>
      <c r="B92" s="122">
        <f t="shared" si="2"/>
        <v>219</v>
      </c>
      <c r="C92" s="121">
        <f t="shared" si="3"/>
        <v>196</v>
      </c>
      <c r="D92" s="123">
        <v>101</v>
      </c>
      <c r="E92" s="123">
        <v>67</v>
      </c>
      <c r="F92" s="123">
        <v>20</v>
      </c>
      <c r="G92" s="123">
        <v>8</v>
      </c>
      <c r="H92" s="123">
        <v>0</v>
      </c>
      <c r="I92" s="121">
        <v>23</v>
      </c>
      <c r="K92" s="275"/>
      <c r="L92" s="99"/>
      <c r="M92" s="99"/>
      <c r="N92" s="99"/>
    </row>
    <row r="93" spans="1:14" x14ac:dyDescent="0.25">
      <c r="A93" s="1" t="s">
        <v>99</v>
      </c>
      <c r="B93" s="122">
        <f t="shared" si="2"/>
        <v>252</v>
      </c>
      <c r="C93" s="121">
        <f t="shared" si="3"/>
        <v>219</v>
      </c>
      <c r="D93" s="123">
        <v>100</v>
      </c>
      <c r="E93" s="123">
        <v>77</v>
      </c>
      <c r="F93" s="123">
        <v>26</v>
      </c>
      <c r="G93" s="123">
        <v>16</v>
      </c>
      <c r="H93" s="123">
        <v>1</v>
      </c>
      <c r="I93" s="121">
        <v>32</v>
      </c>
      <c r="K93" s="211"/>
    </row>
    <row r="94" spans="1:14" x14ac:dyDescent="0.25">
      <c r="A94" s="1" t="s">
        <v>100</v>
      </c>
      <c r="B94" s="122">
        <f t="shared" si="2"/>
        <v>285</v>
      </c>
      <c r="C94" s="121">
        <f t="shared" si="3"/>
        <v>233</v>
      </c>
      <c r="D94" s="123">
        <v>118</v>
      </c>
      <c r="E94" s="123">
        <v>80</v>
      </c>
      <c r="F94" s="123">
        <v>24</v>
      </c>
      <c r="G94" s="123">
        <v>11</v>
      </c>
      <c r="H94" s="123">
        <v>0</v>
      </c>
      <c r="I94" s="121">
        <v>52</v>
      </c>
      <c r="K94" s="211"/>
    </row>
    <row r="95" spans="1:14" x14ac:dyDescent="0.25">
      <c r="A95" s="1" t="s">
        <v>101</v>
      </c>
      <c r="B95" s="122">
        <f t="shared" si="2"/>
        <v>242</v>
      </c>
      <c r="C95" s="121">
        <f t="shared" si="3"/>
        <v>215</v>
      </c>
      <c r="D95" s="123">
        <v>94</v>
      </c>
      <c r="E95" s="123">
        <v>78</v>
      </c>
      <c r="F95" s="123">
        <v>32</v>
      </c>
      <c r="G95" s="123">
        <v>11</v>
      </c>
      <c r="H95" s="123">
        <v>1</v>
      </c>
      <c r="I95" s="121">
        <v>26</v>
      </c>
      <c r="K95" s="275"/>
      <c r="L95" s="99"/>
      <c r="M95" s="99"/>
      <c r="N95" s="99"/>
    </row>
    <row r="96" spans="1:14" x14ac:dyDescent="0.25">
      <c r="A96" s="1" t="s">
        <v>102</v>
      </c>
      <c r="B96" s="122">
        <f t="shared" si="2"/>
        <v>428</v>
      </c>
      <c r="C96" s="121">
        <f t="shared" si="3"/>
        <v>376</v>
      </c>
      <c r="D96" s="123">
        <v>167</v>
      </c>
      <c r="E96" s="123">
        <v>156</v>
      </c>
      <c r="F96" s="123">
        <v>30</v>
      </c>
      <c r="G96" s="123">
        <v>23</v>
      </c>
      <c r="H96" s="123">
        <v>3</v>
      </c>
      <c r="I96" s="121">
        <v>49</v>
      </c>
      <c r="K96" s="211"/>
    </row>
    <row r="97" spans="1:14" x14ac:dyDescent="0.25">
      <c r="A97" s="1" t="s">
        <v>103</v>
      </c>
      <c r="B97" s="122">
        <f t="shared" si="2"/>
        <v>124</v>
      </c>
      <c r="C97" s="121">
        <f t="shared" si="3"/>
        <v>116</v>
      </c>
      <c r="D97" s="123">
        <v>25</v>
      </c>
      <c r="E97" s="123">
        <v>73</v>
      </c>
      <c r="F97" s="123">
        <v>16</v>
      </c>
      <c r="G97" s="123">
        <v>2</v>
      </c>
      <c r="H97" s="123">
        <v>1</v>
      </c>
      <c r="I97" s="121">
        <v>7</v>
      </c>
      <c r="K97" s="211"/>
    </row>
    <row r="98" spans="1:14" x14ac:dyDescent="0.25">
      <c r="A98" s="1" t="s">
        <v>104</v>
      </c>
      <c r="B98" s="122">
        <f t="shared" si="2"/>
        <v>175</v>
      </c>
      <c r="C98" s="121">
        <f t="shared" si="3"/>
        <v>153</v>
      </c>
      <c r="D98" s="123">
        <v>42</v>
      </c>
      <c r="E98" s="123">
        <v>81</v>
      </c>
      <c r="F98" s="123">
        <v>23</v>
      </c>
      <c r="G98" s="123">
        <v>7</v>
      </c>
      <c r="H98" s="123">
        <v>0</v>
      </c>
      <c r="I98" s="121">
        <v>22</v>
      </c>
      <c r="K98" s="211"/>
    </row>
    <row r="99" spans="1:14" x14ac:dyDescent="0.25">
      <c r="A99" s="1" t="s">
        <v>105</v>
      </c>
      <c r="B99" s="122">
        <f t="shared" si="2"/>
        <v>169</v>
      </c>
      <c r="C99" s="121">
        <f t="shared" si="3"/>
        <v>148</v>
      </c>
      <c r="D99" s="123">
        <v>57</v>
      </c>
      <c r="E99" s="123">
        <v>69</v>
      </c>
      <c r="F99" s="123">
        <v>15</v>
      </c>
      <c r="G99" s="123">
        <v>7</v>
      </c>
      <c r="H99" s="123">
        <v>2</v>
      </c>
      <c r="I99" s="121">
        <v>19</v>
      </c>
      <c r="K99" s="275"/>
      <c r="L99" s="99"/>
      <c r="M99" s="99"/>
      <c r="N99" s="99"/>
    </row>
    <row r="100" spans="1:14" x14ac:dyDescent="0.25">
      <c r="A100" s="1" t="s">
        <v>106</v>
      </c>
      <c r="B100" s="122">
        <f t="shared" si="2"/>
        <v>307</v>
      </c>
      <c r="C100" s="121">
        <f t="shared" si="3"/>
        <v>274</v>
      </c>
      <c r="D100" s="123">
        <v>129</v>
      </c>
      <c r="E100" s="123">
        <v>107</v>
      </c>
      <c r="F100" s="123">
        <v>35</v>
      </c>
      <c r="G100" s="123">
        <v>3</v>
      </c>
      <c r="H100" s="123">
        <v>1</v>
      </c>
      <c r="I100" s="121">
        <v>32</v>
      </c>
      <c r="K100" s="211"/>
    </row>
    <row r="101" spans="1:14" x14ac:dyDescent="0.25">
      <c r="A101" s="1" t="s">
        <v>107</v>
      </c>
      <c r="B101" s="122">
        <f t="shared" si="2"/>
        <v>468</v>
      </c>
      <c r="C101" s="121">
        <f t="shared" si="3"/>
        <v>419</v>
      </c>
      <c r="D101" s="123">
        <v>169</v>
      </c>
      <c r="E101" s="123">
        <v>188</v>
      </c>
      <c r="F101" s="123">
        <v>46</v>
      </c>
      <c r="G101" s="123">
        <v>16</v>
      </c>
      <c r="H101" s="123">
        <v>0</v>
      </c>
      <c r="I101" s="121">
        <v>49</v>
      </c>
      <c r="K101" s="211"/>
    </row>
    <row r="102" spans="1:14" x14ac:dyDescent="0.25">
      <c r="A102" s="1" t="s">
        <v>108</v>
      </c>
      <c r="B102" s="122">
        <f t="shared" si="2"/>
        <v>405</v>
      </c>
      <c r="C102" s="121">
        <f t="shared" si="3"/>
        <v>364</v>
      </c>
      <c r="D102" s="123">
        <v>139</v>
      </c>
      <c r="E102" s="123">
        <v>166</v>
      </c>
      <c r="F102" s="123">
        <v>45</v>
      </c>
      <c r="G102" s="123">
        <v>14</v>
      </c>
      <c r="H102" s="123">
        <v>0</v>
      </c>
      <c r="I102" s="121">
        <v>41</v>
      </c>
      <c r="K102" s="211"/>
    </row>
    <row r="103" spans="1:14" x14ac:dyDescent="0.25">
      <c r="A103" s="1" t="s">
        <v>109</v>
      </c>
      <c r="B103" s="122">
        <f t="shared" si="2"/>
        <v>440</v>
      </c>
      <c r="C103" s="121">
        <f t="shared" si="3"/>
        <v>380</v>
      </c>
      <c r="D103" s="123">
        <v>139</v>
      </c>
      <c r="E103" s="123">
        <v>189</v>
      </c>
      <c r="F103" s="123">
        <v>42</v>
      </c>
      <c r="G103" s="123">
        <v>10</v>
      </c>
      <c r="H103" s="123">
        <v>0</v>
      </c>
      <c r="I103" s="121">
        <v>60</v>
      </c>
      <c r="K103" s="211"/>
    </row>
    <row r="104" spans="1:14" x14ac:dyDescent="0.25">
      <c r="A104" s="2" t="s">
        <v>110</v>
      </c>
      <c r="B104" s="168">
        <f t="shared" ref="B104:I104" si="4">SUM(B3:B103)</f>
        <v>19949</v>
      </c>
      <c r="C104" s="169">
        <f t="shared" si="4"/>
        <v>17796</v>
      </c>
      <c r="D104" s="170">
        <f t="shared" si="4"/>
        <v>7816</v>
      </c>
      <c r="E104" s="170">
        <f t="shared" si="4"/>
        <v>7333</v>
      </c>
      <c r="F104" s="170">
        <f t="shared" si="4"/>
        <v>1785</v>
      </c>
      <c r="G104" s="168">
        <f t="shared" si="4"/>
        <v>862</v>
      </c>
      <c r="H104" s="168">
        <f t="shared" si="4"/>
        <v>59</v>
      </c>
      <c r="I104" s="168">
        <f t="shared" si="4"/>
        <v>2094</v>
      </c>
      <c r="K104" s="212"/>
    </row>
  </sheetData>
  <pageMargins left="0.7" right="0" top="0.75" bottom="0.75" header="0.3" footer="0.3"/>
  <pageSetup paperSize="5" orientation="portrait" r:id="rId1"/>
  <headerFooter>
    <oddHeader>&amp;CCHAUTAUQUA COUNTY BOARD OF ELECTIONS
NOVEMBER 3, 2015 GENERAL ELECTION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106"/>
  <sheetViews>
    <sheetView workbookViewId="0">
      <selection activeCell="Q11" sqref="Q11"/>
    </sheetView>
  </sheetViews>
  <sheetFormatPr defaultRowHeight="15" x14ac:dyDescent="0.25"/>
  <cols>
    <col min="1" max="1" width="20.42578125" customWidth="1"/>
    <col min="2" max="13" width="6.7109375" customWidth="1"/>
    <col min="16" max="16" width="12" customWidth="1"/>
  </cols>
  <sheetData>
    <row r="1" spans="1:13" ht="60.75" customHeight="1" x14ac:dyDescent="0.25">
      <c r="A1" s="3" t="s">
        <v>0</v>
      </c>
      <c r="B1" s="4" t="s">
        <v>1</v>
      </c>
      <c r="C1" s="5" t="s">
        <v>112</v>
      </c>
      <c r="D1" s="6" t="s">
        <v>873</v>
      </c>
      <c r="E1" s="5" t="s">
        <v>112</v>
      </c>
      <c r="F1" s="5" t="s">
        <v>112</v>
      </c>
      <c r="G1" s="5" t="s">
        <v>112</v>
      </c>
      <c r="H1" s="6" t="s">
        <v>873</v>
      </c>
      <c r="I1" s="6" t="s">
        <v>873</v>
      </c>
      <c r="J1" s="6" t="s">
        <v>873</v>
      </c>
      <c r="K1" s="6" t="s">
        <v>873</v>
      </c>
      <c r="L1" s="4" t="s">
        <v>541</v>
      </c>
      <c r="M1" s="4" t="s">
        <v>2</v>
      </c>
    </row>
    <row r="2" spans="1:13" x14ac:dyDescent="0.25">
      <c r="A2" s="7" t="s">
        <v>114</v>
      </c>
      <c r="B2" s="8"/>
      <c r="C2" s="9" t="s">
        <v>4</v>
      </c>
      <c r="D2" s="11" t="s">
        <v>4</v>
      </c>
      <c r="E2" s="8" t="s">
        <v>5</v>
      </c>
      <c r="F2" s="8" t="s">
        <v>6</v>
      </c>
      <c r="G2" s="8" t="s">
        <v>7</v>
      </c>
      <c r="H2" s="8" t="s">
        <v>5</v>
      </c>
      <c r="I2" s="8" t="s">
        <v>6</v>
      </c>
      <c r="J2" s="8" t="s">
        <v>7</v>
      </c>
      <c r="K2" s="8" t="s">
        <v>113</v>
      </c>
      <c r="L2" s="8" t="s">
        <v>149</v>
      </c>
      <c r="M2" s="10"/>
    </row>
    <row r="3" spans="1:13" x14ac:dyDescent="0.25">
      <c r="A3" s="1" t="s">
        <v>10</v>
      </c>
      <c r="B3" s="122">
        <f>C3+D3+L3+M3</f>
        <v>380</v>
      </c>
      <c r="C3" s="124">
        <f>E3+F3+G3</f>
        <v>156</v>
      </c>
      <c r="D3" s="125">
        <f>H3+I3+J3+K3</f>
        <v>142</v>
      </c>
      <c r="E3" s="123">
        <v>61</v>
      </c>
      <c r="F3" s="123">
        <v>58</v>
      </c>
      <c r="G3" s="123">
        <v>37</v>
      </c>
      <c r="H3" s="123">
        <v>52</v>
      </c>
      <c r="I3" s="123">
        <v>49</v>
      </c>
      <c r="J3" s="123">
        <v>39</v>
      </c>
      <c r="K3" s="123">
        <v>2</v>
      </c>
      <c r="L3" s="123">
        <v>0</v>
      </c>
      <c r="M3" s="121">
        <v>82</v>
      </c>
    </row>
    <row r="4" spans="1:13" x14ac:dyDescent="0.25">
      <c r="A4" s="1" t="s">
        <v>11</v>
      </c>
      <c r="B4" s="122">
        <f t="shared" ref="B4:B67" si="0">C4+D4+L4+M4</f>
        <v>802</v>
      </c>
      <c r="C4" s="124">
        <f t="shared" ref="C4:C67" si="1">E4+F4+G4</f>
        <v>342</v>
      </c>
      <c r="D4" s="125">
        <f t="shared" ref="D4:D67" si="2">H4+I4+J4+K4</f>
        <v>321</v>
      </c>
      <c r="E4" s="123">
        <v>113</v>
      </c>
      <c r="F4" s="123">
        <v>188</v>
      </c>
      <c r="G4" s="123">
        <v>41</v>
      </c>
      <c r="H4" s="123">
        <v>95</v>
      </c>
      <c r="I4" s="123">
        <v>181</v>
      </c>
      <c r="J4" s="123">
        <v>43</v>
      </c>
      <c r="K4" s="123">
        <v>2</v>
      </c>
      <c r="L4" s="123">
        <v>0</v>
      </c>
      <c r="M4" s="121">
        <v>139</v>
      </c>
    </row>
    <row r="5" spans="1:13" x14ac:dyDescent="0.25">
      <c r="A5" s="1" t="s">
        <v>12</v>
      </c>
      <c r="B5" s="122">
        <f t="shared" si="0"/>
        <v>874</v>
      </c>
      <c r="C5" s="124">
        <f t="shared" si="1"/>
        <v>369</v>
      </c>
      <c r="D5" s="125">
        <f t="shared" si="2"/>
        <v>341</v>
      </c>
      <c r="E5" s="123">
        <v>145</v>
      </c>
      <c r="F5" s="123">
        <v>188</v>
      </c>
      <c r="G5" s="123">
        <v>36</v>
      </c>
      <c r="H5" s="123">
        <v>118</v>
      </c>
      <c r="I5" s="123">
        <v>186</v>
      </c>
      <c r="J5" s="123">
        <v>35</v>
      </c>
      <c r="K5" s="123">
        <v>2</v>
      </c>
      <c r="L5" s="123">
        <v>0</v>
      </c>
      <c r="M5" s="121">
        <v>164</v>
      </c>
    </row>
    <row r="6" spans="1:13" x14ac:dyDescent="0.25">
      <c r="A6" s="1" t="s">
        <v>13</v>
      </c>
      <c r="B6" s="122">
        <f t="shared" si="0"/>
        <v>930</v>
      </c>
      <c r="C6" s="124">
        <f t="shared" si="1"/>
        <v>382</v>
      </c>
      <c r="D6" s="125">
        <f t="shared" si="2"/>
        <v>353</v>
      </c>
      <c r="E6" s="123">
        <v>158</v>
      </c>
      <c r="F6" s="123">
        <v>192</v>
      </c>
      <c r="G6" s="123">
        <v>32</v>
      </c>
      <c r="H6" s="123">
        <v>137</v>
      </c>
      <c r="I6" s="123">
        <v>181</v>
      </c>
      <c r="J6" s="123">
        <v>29</v>
      </c>
      <c r="K6" s="123">
        <v>6</v>
      </c>
      <c r="L6" s="123">
        <v>2</v>
      </c>
      <c r="M6" s="121">
        <v>193</v>
      </c>
    </row>
    <row r="7" spans="1:13" x14ac:dyDescent="0.25">
      <c r="A7" s="1" t="s">
        <v>14</v>
      </c>
      <c r="B7" s="122">
        <f t="shared" si="0"/>
        <v>434</v>
      </c>
      <c r="C7" s="124">
        <f t="shared" si="1"/>
        <v>186</v>
      </c>
      <c r="D7" s="125">
        <f t="shared" si="2"/>
        <v>168</v>
      </c>
      <c r="E7" s="123">
        <v>65</v>
      </c>
      <c r="F7" s="123">
        <v>95</v>
      </c>
      <c r="G7" s="123">
        <v>26</v>
      </c>
      <c r="H7" s="123">
        <v>51</v>
      </c>
      <c r="I7" s="123">
        <v>89</v>
      </c>
      <c r="J7" s="123">
        <v>25</v>
      </c>
      <c r="K7" s="123">
        <v>3</v>
      </c>
      <c r="L7" s="123">
        <v>4</v>
      </c>
      <c r="M7" s="121">
        <v>76</v>
      </c>
    </row>
    <row r="8" spans="1:13" x14ac:dyDescent="0.25">
      <c r="A8" s="1" t="s">
        <v>15</v>
      </c>
      <c r="B8" s="122">
        <f t="shared" si="0"/>
        <v>634</v>
      </c>
      <c r="C8" s="124">
        <f t="shared" si="1"/>
        <v>267</v>
      </c>
      <c r="D8" s="125">
        <f t="shared" si="2"/>
        <v>244</v>
      </c>
      <c r="E8" s="123">
        <v>70</v>
      </c>
      <c r="F8" s="123">
        <v>165</v>
      </c>
      <c r="G8" s="123">
        <v>32</v>
      </c>
      <c r="H8" s="123">
        <v>63</v>
      </c>
      <c r="I8" s="123">
        <v>145</v>
      </c>
      <c r="J8" s="123">
        <v>33</v>
      </c>
      <c r="K8" s="123">
        <v>3</v>
      </c>
      <c r="L8" s="123">
        <v>0</v>
      </c>
      <c r="M8" s="121">
        <v>123</v>
      </c>
    </row>
    <row r="9" spans="1:13" x14ac:dyDescent="0.25">
      <c r="A9" s="1" t="s">
        <v>16</v>
      </c>
      <c r="B9" s="122">
        <f t="shared" si="0"/>
        <v>366</v>
      </c>
      <c r="C9" s="124">
        <f t="shared" si="1"/>
        <v>161</v>
      </c>
      <c r="D9" s="125">
        <f t="shared" si="2"/>
        <v>149</v>
      </c>
      <c r="E9" s="123">
        <v>50</v>
      </c>
      <c r="F9" s="123">
        <v>66</v>
      </c>
      <c r="G9" s="123">
        <v>45</v>
      </c>
      <c r="H9" s="123">
        <v>45</v>
      </c>
      <c r="I9" s="123">
        <v>63</v>
      </c>
      <c r="J9" s="123">
        <v>40</v>
      </c>
      <c r="K9" s="123">
        <v>1</v>
      </c>
      <c r="L9" s="123">
        <v>0</v>
      </c>
      <c r="M9" s="121">
        <v>56</v>
      </c>
    </row>
    <row r="10" spans="1:13" x14ac:dyDescent="0.25">
      <c r="A10" s="1" t="s">
        <v>17</v>
      </c>
      <c r="B10" s="122">
        <f t="shared" si="0"/>
        <v>288</v>
      </c>
      <c r="C10" s="124">
        <f t="shared" si="1"/>
        <v>127</v>
      </c>
      <c r="D10" s="125">
        <f t="shared" si="2"/>
        <v>115</v>
      </c>
      <c r="E10" s="123">
        <v>28</v>
      </c>
      <c r="F10" s="123">
        <v>72</v>
      </c>
      <c r="G10" s="123">
        <v>27</v>
      </c>
      <c r="H10" s="123">
        <v>24</v>
      </c>
      <c r="I10" s="123">
        <v>66</v>
      </c>
      <c r="J10" s="123">
        <v>24</v>
      </c>
      <c r="K10" s="123">
        <v>1</v>
      </c>
      <c r="L10" s="123">
        <v>0</v>
      </c>
      <c r="M10" s="121">
        <v>46</v>
      </c>
    </row>
    <row r="11" spans="1:13" x14ac:dyDescent="0.25">
      <c r="A11" s="1" t="s">
        <v>18</v>
      </c>
      <c r="B11" s="122">
        <f t="shared" si="0"/>
        <v>320</v>
      </c>
      <c r="C11" s="124">
        <f t="shared" si="1"/>
        <v>134</v>
      </c>
      <c r="D11" s="125">
        <f t="shared" si="2"/>
        <v>125</v>
      </c>
      <c r="E11" s="123">
        <v>46</v>
      </c>
      <c r="F11" s="123">
        <v>67</v>
      </c>
      <c r="G11" s="123">
        <v>21</v>
      </c>
      <c r="H11" s="123">
        <v>33</v>
      </c>
      <c r="I11" s="123">
        <v>67</v>
      </c>
      <c r="J11" s="123">
        <v>22</v>
      </c>
      <c r="K11" s="123">
        <v>3</v>
      </c>
      <c r="L11" s="123">
        <v>0</v>
      </c>
      <c r="M11" s="121">
        <v>61</v>
      </c>
    </row>
    <row r="12" spans="1:13" x14ac:dyDescent="0.25">
      <c r="A12" s="1" t="s">
        <v>19</v>
      </c>
      <c r="B12" s="122">
        <f t="shared" si="0"/>
        <v>624</v>
      </c>
      <c r="C12" s="124">
        <f t="shared" si="1"/>
        <v>264</v>
      </c>
      <c r="D12" s="125">
        <f t="shared" si="2"/>
        <v>243</v>
      </c>
      <c r="E12" s="123">
        <v>103</v>
      </c>
      <c r="F12" s="123">
        <v>135</v>
      </c>
      <c r="G12" s="123">
        <v>26</v>
      </c>
      <c r="H12" s="123">
        <v>94</v>
      </c>
      <c r="I12" s="123">
        <v>123</v>
      </c>
      <c r="J12" s="123">
        <v>26</v>
      </c>
      <c r="K12" s="123">
        <v>0</v>
      </c>
      <c r="L12" s="123">
        <v>0</v>
      </c>
      <c r="M12" s="121">
        <v>117</v>
      </c>
    </row>
    <row r="13" spans="1:13" x14ac:dyDescent="0.25">
      <c r="A13" s="1" t="s">
        <v>20</v>
      </c>
      <c r="B13" s="122">
        <f t="shared" si="0"/>
        <v>424</v>
      </c>
      <c r="C13" s="124">
        <f t="shared" si="1"/>
        <v>172</v>
      </c>
      <c r="D13" s="125">
        <f t="shared" si="2"/>
        <v>159</v>
      </c>
      <c r="E13" s="123">
        <v>70</v>
      </c>
      <c r="F13" s="123">
        <v>86</v>
      </c>
      <c r="G13" s="123">
        <v>16</v>
      </c>
      <c r="H13" s="123">
        <v>57</v>
      </c>
      <c r="I13" s="123">
        <v>85</v>
      </c>
      <c r="J13" s="123">
        <v>16</v>
      </c>
      <c r="K13" s="123">
        <v>1</v>
      </c>
      <c r="L13" s="123">
        <v>1</v>
      </c>
      <c r="M13" s="121">
        <v>92</v>
      </c>
    </row>
    <row r="14" spans="1:13" x14ac:dyDescent="0.25">
      <c r="A14" s="1" t="s">
        <v>21</v>
      </c>
      <c r="B14" s="122">
        <f t="shared" si="0"/>
        <v>418</v>
      </c>
      <c r="C14" s="124">
        <f t="shared" si="1"/>
        <v>170</v>
      </c>
      <c r="D14" s="125">
        <f t="shared" si="2"/>
        <v>154</v>
      </c>
      <c r="E14" s="123">
        <v>86</v>
      </c>
      <c r="F14" s="123">
        <v>66</v>
      </c>
      <c r="G14" s="123">
        <v>18</v>
      </c>
      <c r="H14" s="123">
        <v>68</v>
      </c>
      <c r="I14" s="123">
        <v>66</v>
      </c>
      <c r="J14" s="123">
        <v>18</v>
      </c>
      <c r="K14" s="123">
        <v>2</v>
      </c>
      <c r="L14" s="123">
        <v>4</v>
      </c>
      <c r="M14" s="121">
        <v>90</v>
      </c>
    </row>
    <row r="15" spans="1:13" x14ac:dyDescent="0.25">
      <c r="A15" s="1" t="s">
        <v>22</v>
      </c>
      <c r="B15" s="122">
        <f t="shared" si="0"/>
        <v>120</v>
      </c>
      <c r="C15" s="124">
        <f t="shared" si="1"/>
        <v>51</v>
      </c>
      <c r="D15" s="125">
        <f t="shared" si="2"/>
        <v>47</v>
      </c>
      <c r="E15" s="123">
        <v>12</v>
      </c>
      <c r="F15" s="123">
        <v>29</v>
      </c>
      <c r="G15" s="123">
        <v>10</v>
      </c>
      <c r="H15" s="123">
        <v>13</v>
      </c>
      <c r="I15" s="123">
        <v>25</v>
      </c>
      <c r="J15" s="123">
        <v>9</v>
      </c>
      <c r="K15" s="123">
        <v>0</v>
      </c>
      <c r="L15" s="123">
        <v>0</v>
      </c>
      <c r="M15" s="121">
        <v>22</v>
      </c>
    </row>
    <row r="16" spans="1:13" x14ac:dyDescent="0.25">
      <c r="A16" s="1" t="s">
        <v>23</v>
      </c>
      <c r="B16" s="122">
        <f t="shared" si="0"/>
        <v>90</v>
      </c>
      <c r="C16" s="124">
        <f t="shared" si="1"/>
        <v>40</v>
      </c>
      <c r="D16" s="125">
        <f t="shared" si="2"/>
        <v>30</v>
      </c>
      <c r="E16" s="123">
        <v>13</v>
      </c>
      <c r="F16" s="123">
        <v>19</v>
      </c>
      <c r="G16" s="123">
        <v>8</v>
      </c>
      <c r="H16" s="123">
        <v>10</v>
      </c>
      <c r="I16" s="123">
        <v>11</v>
      </c>
      <c r="J16" s="123">
        <v>9</v>
      </c>
      <c r="K16" s="123">
        <v>0</v>
      </c>
      <c r="L16" s="123">
        <v>0</v>
      </c>
      <c r="M16" s="121">
        <v>20</v>
      </c>
    </row>
    <row r="17" spans="1:13" x14ac:dyDescent="0.25">
      <c r="A17" s="1" t="s">
        <v>111</v>
      </c>
      <c r="B17" s="122">
        <f t="shared" si="0"/>
        <v>100</v>
      </c>
      <c r="C17" s="124">
        <f t="shared" si="1"/>
        <v>44</v>
      </c>
      <c r="D17" s="125">
        <f t="shared" si="2"/>
        <v>39</v>
      </c>
      <c r="E17" s="123">
        <v>14</v>
      </c>
      <c r="F17" s="123">
        <v>26</v>
      </c>
      <c r="G17" s="123">
        <v>4</v>
      </c>
      <c r="H17" s="123">
        <v>10</v>
      </c>
      <c r="I17" s="123">
        <v>26</v>
      </c>
      <c r="J17" s="123">
        <v>3</v>
      </c>
      <c r="K17" s="123">
        <v>0</v>
      </c>
      <c r="L17" s="123">
        <v>0</v>
      </c>
      <c r="M17" s="121">
        <v>17</v>
      </c>
    </row>
    <row r="18" spans="1:13" x14ac:dyDescent="0.25">
      <c r="A18" s="1" t="s">
        <v>24</v>
      </c>
      <c r="B18" s="122">
        <f t="shared" si="0"/>
        <v>630</v>
      </c>
      <c r="C18" s="124">
        <f t="shared" si="1"/>
        <v>277</v>
      </c>
      <c r="D18" s="125">
        <f t="shared" si="2"/>
        <v>272</v>
      </c>
      <c r="E18" s="123">
        <v>47</v>
      </c>
      <c r="F18" s="123">
        <v>206</v>
      </c>
      <c r="G18" s="123">
        <v>24</v>
      </c>
      <c r="H18" s="123">
        <v>43</v>
      </c>
      <c r="I18" s="123">
        <v>203</v>
      </c>
      <c r="J18" s="123">
        <v>24</v>
      </c>
      <c r="K18" s="123">
        <v>2</v>
      </c>
      <c r="L18" s="123">
        <v>0</v>
      </c>
      <c r="M18" s="121">
        <v>81</v>
      </c>
    </row>
    <row r="19" spans="1:13" x14ac:dyDescent="0.25">
      <c r="A19" s="1" t="s">
        <v>25</v>
      </c>
      <c r="B19" s="122">
        <f t="shared" si="0"/>
        <v>210</v>
      </c>
      <c r="C19" s="124">
        <f t="shared" si="1"/>
        <v>83</v>
      </c>
      <c r="D19" s="125">
        <f t="shared" si="2"/>
        <v>73</v>
      </c>
      <c r="E19" s="123">
        <v>49</v>
      </c>
      <c r="F19" s="123">
        <v>24</v>
      </c>
      <c r="G19" s="123">
        <v>10</v>
      </c>
      <c r="H19" s="123">
        <v>39</v>
      </c>
      <c r="I19" s="123">
        <v>19</v>
      </c>
      <c r="J19" s="123">
        <v>11</v>
      </c>
      <c r="K19" s="123">
        <v>4</v>
      </c>
      <c r="L19" s="123">
        <v>1</v>
      </c>
      <c r="M19" s="121">
        <v>53</v>
      </c>
    </row>
    <row r="20" spans="1:13" x14ac:dyDescent="0.25">
      <c r="A20" s="1" t="s">
        <v>26</v>
      </c>
      <c r="B20" s="122">
        <f t="shared" si="0"/>
        <v>232</v>
      </c>
      <c r="C20" s="124">
        <f t="shared" si="1"/>
        <v>90</v>
      </c>
      <c r="D20" s="125">
        <f t="shared" si="2"/>
        <v>75</v>
      </c>
      <c r="E20" s="123">
        <v>45</v>
      </c>
      <c r="F20" s="123">
        <v>40</v>
      </c>
      <c r="G20" s="123">
        <v>5</v>
      </c>
      <c r="H20" s="123">
        <v>36</v>
      </c>
      <c r="I20" s="123">
        <v>33</v>
      </c>
      <c r="J20" s="123">
        <v>5</v>
      </c>
      <c r="K20" s="123">
        <v>1</v>
      </c>
      <c r="L20" s="123">
        <v>0</v>
      </c>
      <c r="M20" s="121">
        <v>67</v>
      </c>
    </row>
    <row r="21" spans="1:13" x14ac:dyDescent="0.25">
      <c r="A21" s="1" t="s">
        <v>27</v>
      </c>
      <c r="B21" s="122">
        <f t="shared" si="0"/>
        <v>204</v>
      </c>
      <c r="C21" s="124">
        <f t="shared" si="1"/>
        <v>62</v>
      </c>
      <c r="D21" s="125">
        <f t="shared" si="2"/>
        <v>55</v>
      </c>
      <c r="E21" s="123">
        <v>50</v>
      </c>
      <c r="F21" s="123">
        <v>8</v>
      </c>
      <c r="G21" s="123">
        <v>4</v>
      </c>
      <c r="H21" s="123">
        <v>43</v>
      </c>
      <c r="I21" s="123">
        <v>9</v>
      </c>
      <c r="J21" s="123">
        <v>2</v>
      </c>
      <c r="K21" s="123">
        <v>1</v>
      </c>
      <c r="L21" s="123">
        <v>1</v>
      </c>
      <c r="M21" s="121">
        <v>86</v>
      </c>
    </row>
    <row r="22" spans="1:13" x14ac:dyDescent="0.25">
      <c r="A22" s="1" t="s">
        <v>28</v>
      </c>
      <c r="B22" s="122">
        <f t="shared" si="0"/>
        <v>476</v>
      </c>
      <c r="C22" s="124">
        <f t="shared" si="1"/>
        <v>181</v>
      </c>
      <c r="D22" s="125">
        <f t="shared" si="2"/>
        <v>163</v>
      </c>
      <c r="E22" s="123">
        <v>141</v>
      </c>
      <c r="F22" s="123">
        <v>28</v>
      </c>
      <c r="G22" s="123">
        <v>12</v>
      </c>
      <c r="H22" s="123">
        <v>121</v>
      </c>
      <c r="I22" s="123">
        <v>28</v>
      </c>
      <c r="J22" s="123">
        <v>11</v>
      </c>
      <c r="K22" s="123">
        <v>3</v>
      </c>
      <c r="L22" s="123">
        <v>2</v>
      </c>
      <c r="M22" s="121">
        <v>130</v>
      </c>
    </row>
    <row r="23" spans="1:13" x14ac:dyDescent="0.25">
      <c r="A23" s="1" t="s">
        <v>29</v>
      </c>
      <c r="B23" s="122">
        <f t="shared" si="0"/>
        <v>432</v>
      </c>
      <c r="C23" s="124">
        <f t="shared" si="1"/>
        <v>169</v>
      </c>
      <c r="D23" s="125">
        <f t="shared" si="2"/>
        <v>135</v>
      </c>
      <c r="E23" s="123">
        <v>124</v>
      </c>
      <c r="F23" s="123">
        <v>28</v>
      </c>
      <c r="G23" s="123">
        <v>17</v>
      </c>
      <c r="H23" s="123">
        <v>100</v>
      </c>
      <c r="I23" s="123">
        <v>20</v>
      </c>
      <c r="J23" s="123">
        <v>12</v>
      </c>
      <c r="K23" s="123">
        <v>3</v>
      </c>
      <c r="L23" s="123">
        <v>0</v>
      </c>
      <c r="M23" s="121">
        <v>128</v>
      </c>
    </row>
    <row r="24" spans="1:13" x14ac:dyDescent="0.25">
      <c r="A24" s="1" t="s">
        <v>30</v>
      </c>
      <c r="B24" s="122">
        <f t="shared" si="0"/>
        <v>386</v>
      </c>
      <c r="C24" s="124">
        <f t="shared" si="1"/>
        <v>128</v>
      </c>
      <c r="D24" s="125">
        <f t="shared" si="2"/>
        <v>112</v>
      </c>
      <c r="E24" s="123">
        <v>93</v>
      </c>
      <c r="F24" s="123">
        <v>29</v>
      </c>
      <c r="G24" s="123">
        <v>6</v>
      </c>
      <c r="H24" s="123">
        <v>75</v>
      </c>
      <c r="I24" s="123">
        <v>31</v>
      </c>
      <c r="J24" s="123">
        <v>6</v>
      </c>
      <c r="K24" s="123">
        <v>0</v>
      </c>
      <c r="L24" s="123">
        <v>2</v>
      </c>
      <c r="M24" s="121">
        <v>144</v>
      </c>
    </row>
    <row r="25" spans="1:13" x14ac:dyDescent="0.25">
      <c r="A25" s="1" t="s">
        <v>31</v>
      </c>
      <c r="B25" s="122">
        <f t="shared" si="0"/>
        <v>832</v>
      </c>
      <c r="C25" s="124">
        <f t="shared" si="1"/>
        <v>310</v>
      </c>
      <c r="D25" s="125">
        <f t="shared" si="2"/>
        <v>270</v>
      </c>
      <c r="E25" s="123">
        <v>207</v>
      </c>
      <c r="F25" s="123">
        <v>76</v>
      </c>
      <c r="G25" s="123">
        <v>27</v>
      </c>
      <c r="H25" s="123">
        <v>173</v>
      </c>
      <c r="I25" s="123">
        <v>67</v>
      </c>
      <c r="J25" s="123">
        <v>24</v>
      </c>
      <c r="K25" s="123">
        <v>6</v>
      </c>
      <c r="L25" s="123">
        <v>4</v>
      </c>
      <c r="M25" s="121">
        <v>248</v>
      </c>
    </row>
    <row r="26" spans="1:13" x14ac:dyDescent="0.25">
      <c r="A26" s="1" t="s">
        <v>32</v>
      </c>
      <c r="B26" s="122">
        <f t="shared" si="0"/>
        <v>380</v>
      </c>
      <c r="C26" s="124">
        <f t="shared" si="1"/>
        <v>162</v>
      </c>
      <c r="D26" s="125">
        <f t="shared" si="2"/>
        <v>156</v>
      </c>
      <c r="E26" s="123">
        <v>104</v>
      </c>
      <c r="F26" s="123">
        <v>44</v>
      </c>
      <c r="G26" s="123">
        <v>14</v>
      </c>
      <c r="H26" s="123">
        <v>98</v>
      </c>
      <c r="I26" s="123">
        <v>43</v>
      </c>
      <c r="J26" s="123">
        <v>14</v>
      </c>
      <c r="K26" s="123">
        <v>1</v>
      </c>
      <c r="L26" s="123">
        <v>1</v>
      </c>
      <c r="M26" s="121">
        <v>61</v>
      </c>
    </row>
    <row r="27" spans="1:13" x14ac:dyDescent="0.25">
      <c r="A27" s="1" t="s">
        <v>33</v>
      </c>
      <c r="B27" s="122">
        <f t="shared" si="0"/>
        <v>188</v>
      </c>
      <c r="C27" s="124">
        <f t="shared" si="1"/>
        <v>61</v>
      </c>
      <c r="D27" s="125">
        <f t="shared" si="2"/>
        <v>49</v>
      </c>
      <c r="E27" s="123">
        <v>48</v>
      </c>
      <c r="F27" s="123">
        <v>8</v>
      </c>
      <c r="G27" s="123">
        <v>5</v>
      </c>
      <c r="H27" s="123">
        <v>37</v>
      </c>
      <c r="I27" s="123">
        <v>7</v>
      </c>
      <c r="J27" s="123">
        <v>4</v>
      </c>
      <c r="K27" s="123">
        <v>1</v>
      </c>
      <c r="L27" s="123">
        <v>0</v>
      </c>
      <c r="M27" s="121">
        <v>78</v>
      </c>
    </row>
    <row r="28" spans="1:13" x14ac:dyDescent="0.25">
      <c r="A28" s="1" t="s">
        <v>34</v>
      </c>
      <c r="B28" s="122">
        <f t="shared" si="0"/>
        <v>246</v>
      </c>
      <c r="C28" s="124">
        <f t="shared" si="1"/>
        <v>96</v>
      </c>
      <c r="D28" s="125">
        <f t="shared" si="2"/>
        <v>83</v>
      </c>
      <c r="E28" s="123">
        <v>66</v>
      </c>
      <c r="F28" s="123">
        <v>21</v>
      </c>
      <c r="G28" s="123">
        <v>9</v>
      </c>
      <c r="H28" s="123">
        <v>58</v>
      </c>
      <c r="I28" s="123">
        <v>17</v>
      </c>
      <c r="J28" s="123">
        <v>7</v>
      </c>
      <c r="K28" s="123">
        <v>1</v>
      </c>
      <c r="L28" s="123">
        <v>0</v>
      </c>
      <c r="M28" s="121">
        <v>67</v>
      </c>
    </row>
    <row r="29" spans="1:13" x14ac:dyDescent="0.25">
      <c r="A29" s="1" t="s">
        <v>35</v>
      </c>
      <c r="B29" s="122">
        <f t="shared" si="0"/>
        <v>450</v>
      </c>
      <c r="C29" s="124">
        <f t="shared" si="1"/>
        <v>180</v>
      </c>
      <c r="D29" s="125">
        <f t="shared" si="2"/>
        <v>160</v>
      </c>
      <c r="E29" s="123">
        <v>120</v>
      </c>
      <c r="F29" s="123">
        <v>42</v>
      </c>
      <c r="G29" s="123">
        <v>18</v>
      </c>
      <c r="H29" s="123">
        <v>104</v>
      </c>
      <c r="I29" s="123">
        <v>42</v>
      </c>
      <c r="J29" s="123">
        <v>14</v>
      </c>
      <c r="K29" s="123">
        <v>0</v>
      </c>
      <c r="L29" s="123">
        <v>0</v>
      </c>
      <c r="M29" s="121">
        <v>110</v>
      </c>
    </row>
    <row r="30" spans="1:13" x14ac:dyDescent="0.25">
      <c r="A30" s="1" t="s">
        <v>36</v>
      </c>
      <c r="B30" s="122">
        <f t="shared" si="0"/>
        <v>314</v>
      </c>
      <c r="C30" s="124">
        <f t="shared" si="1"/>
        <v>93</v>
      </c>
      <c r="D30" s="125">
        <f t="shared" si="2"/>
        <v>78</v>
      </c>
      <c r="E30" s="123">
        <v>77</v>
      </c>
      <c r="F30" s="123">
        <v>11</v>
      </c>
      <c r="G30" s="123">
        <v>5</v>
      </c>
      <c r="H30" s="123">
        <v>61</v>
      </c>
      <c r="I30" s="123">
        <v>10</v>
      </c>
      <c r="J30" s="123">
        <v>6</v>
      </c>
      <c r="K30" s="123">
        <v>1</v>
      </c>
      <c r="L30" s="123">
        <v>2</v>
      </c>
      <c r="M30" s="121">
        <v>141</v>
      </c>
    </row>
    <row r="31" spans="1:13" x14ac:dyDescent="0.25">
      <c r="A31" s="1" t="s">
        <v>37</v>
      </c>
      <c r="B31" s="122">
        <f t="shared" si="0"/>
        <v>262</v>
      </c>
      <c r="C31" s="124">
        <f t="shared" si="1"/>
        <v>101</v>
      </c>
      <c r="D31" s="125">
        <f t="shared" si="2"/>
        <v>84</v>
      </c>
      <c r="E31" s="123">
        <v>66</v>
      </c>
      <c r="F31" s="123">
        <v>22</v>
      </c>
      <c r="G31" s="123">
        <v>13</v>
      </c>
      <c r="H31" s="123">
        <v>59</v>
      </c>
      <c r="I31" s="123">
        <v>16</v>
      </c>
      <c r="J31" s="123">
        <v>9</v>
      </c>
      <c r="K31" s="123">
        <v>0</v>
      </c>
      <c r="L31" s="123">
        <v>1</v>
      </c>
      <c r="M31" s="121">
        <v>76</v>
      </c>
    </row>
    <row r="32" spans="1:13" x14ac:dyDescent="0.25">
      <c r="A32" s="1" t="s">
        <v>38</v>
      </c>
      <c r="B32" s="122">
        <f t="shared" si="0"/>
        <v>290</v>
      </c>
      <c r="C32" s="124">
        <f t="shared" si="1"/>
        <v>112</v>
      </c>
      <c r="D32" s="125">
        <f t="shared" si="2"/>
        <v>88</v>
      </c>
      <c r="E32" s="123">
        <v>73</v>
      </c>
      <c r="F32" s="123">
        <v>25</v>
      </c>
      <c r="G32" s="123">
        <v>14</v>
      </c>
      <c r="H32" s="123">
        <v>51</v>
      </c>
      <c r="I32" s="123">
        <v>25</v>
      </c>
      <c r="J32" s="123">
        <v>10</v>
      </c>
      <c r="K32" s="123">
        <v>2</v>
      </c>
      <c r="L32" s="123">
        <v>1</v>
      </c>
      <c r="M32" s="121">
        <v>89</v>
      </c>
    </row>
    <row r="33" spans="1:16" x14ac:dyDescent="0.25">
      <c r="A33" s="1" t="s">
        <v>39</v>
      </c>
      <c r="B33" s="122">
        <f t="shared" si="0"/>
        <v>292</v>
      </c>
      <c r="C33" s="124">
        <f t="shared" si="1"/>
        <v>127</v>
      </c>
      <c r="D33" s="125">
        <f t="shared" si="2"/>
        <v>121</v>
      </c>
      <c r="E33" s="123">
        <v>23</v>
      </c>
      <c r="F33" s="123">
        <v>89</v>
      </c>
      <c r="G33" s="123">
        <v>15</v>
      </c>
      <c r="H33" s="123">
        <v>24</v>
      </c>
      <c r="I33" s="123">
        <v>80</v>
      </c>
      <c r="J33" s="123">
        <v>17</v>
      </c>
      <c r="K33" s="123">
        <v>0</v>
      </c>
      <c r="L33" s="123">
        <v>0</v>
      </c>
      <c r="M33" s="121">
        <v>44</v>
      </c>
    </row>
    <row r="34" spans="1:16" x14ac:dyDescent="0.25">
      <c r="A34" s="1" t="s">
        <v>40</v>
      </c>
      <c r="B34" s="122">
        <f t="shared" si="0"/>
        <v>304</v>
      </c>
      <c r="C34" s="124">
        <f t="shared" si="1"/>
        <v>130</v>
      </c>
      <c r="D34" s="125">
        <f t="shared" si="2"/>
        <v>125</v>
      </c>
      <c r="E34" s="123">
        <v>35</v>
      </c>
      <c r="F34" s="123">
        <v>80</v>
      </c>
      <c r="G34" s="123">
        <v>15</v>
      </c>
      <c r="H34" s="123">
        <v>34</v>
      </c>
      <c r="I34" s="123">
        <v>77</v>
      </c>
      <c r="J34" s="123">
        <v>14</v>
      </c>
      <c r="K34" s="123">
        <v>0</v>
      </c>
      <c r="L34" s="123">
        <v>1</v>
      </c>
      <c r="M34" s="121">
        <v>48</v>
      </c>
    </row>
    <row r="35" spans="1:16" x14ac:dyDescent="0.25">
      <c r="A35" s="1" t="s">
        <v>41</v>
      </c>
      <c r="B35" s="122">
        <f t="shared" si="0"/>
        <v>346</v>
      </c>
      <c r="C35" s="124">
        <f t="shared" si="1"/>
        <v>156</v>
      </c>
      <c r="D35" s="125">
        <f t="shared" si="2"/>
        <v>136</v>
      </c>
      <c r="E35" s="123">
        <v>46</v>
      </c>
      <c r="F35" s="123">
        <v>89</v>
      </c>
      <c r="G35" s="123">
        <v>21</v>
      </c>
      <c r="H35" s="123">
        <v>37</v>
      </c>
      <c r="I35" s="123">
        <v>76</v>
      </c>
      <c r="J35" s="123">
        <v>20</v>
      </c>
      <c r="K35" s="123">
        <v>3</v>
      </c>
      <c r="L35" s="123">
        <v>0</v>
      </c>
      <c r="M35" s="121">
        <v>54</v>
      </c>
    </row>
    <row r="36" spans="1:16" x14ac:dyDescent="0.25">
      <c r="A36" s="1" t="s">
        <v>42</v>
      </c>
      <c r="B36" s="122">
        <f t="shared" si="0"/>
        <v>252</v>
      </c>
      <c r="C36" s="124">
        <f t="shared" si="1"/>
        <v>111</v>
      </c>
      <c r="D36" s="125">
        <f t="shared" si="2"/>
        <v>95</v>
      </c>
      <c r="E36" s="123">
        <v>68</v>
      </c>
      <c r="F36" s="123">
        <v>29</v>
      </c>
      <c r="G36" s="123">
        <v>14</v>
      </c>
      <c r="H36" s="123">
        <v>53</v>
      </c>
      <c r="I36" s="123">
        <v>28</v>
      </c>
      <c r="J36" s="123">
        <v>10</v>
      </c>
      <c r="K36" s="123">
        <v>4</v>
      </c>
      <c r="L36" s="123">
        <v>2</v>
      </c>
      <c r="M36" s="121">
        <v>44</v>
      </c>
    </row>
    <row r="37" spans="1:16" x14ac:dyDescent="0.25">
      <c r="A37" s="1" t="s">
        <v>43</v>
      </c>
      <c r="B37" s="122">
        <f t="shared" si="0"/>
        <v>312</v>
      </c>
      <c r="C37" s="124">
        <f t="shared" si="1"/>
        <v>133</v>
      </c>
      <c r="D37" s="125">
        <f t="shared" si="2"/>
        <v>120</v>
      </c>
      <c r="E37" s="123">
        <v>62</v>
      </c>
      <c r="F37" s="123">
        <v>52</v>
      </c>
      <c r="G37" s="123">
        <v>19</v>
      </c>
      <c r="H37" s="123">
        <v>51</v>
      </c>
      <c r="I37" s="123">
        <v>47</v>
      </c>
      <c r="J37" s="123">
        <v>18</v>
      </c>
      <c r="K37" s="123">
        <v>4</v>
      </c>
      <c r="L37" s="123">
        <v>0</v>
      </c>
      <c r="M37" s="121">
        <v>59</v>
      </c>
    </row>
    <row r="38" spans="1:16" x14ac:dyDescent="0.25">
      <c r="A38" s="1" t="s">
        <v>44</v>
      </c>
      <c r="B38" s="122">
        <f t="shared" si="0"/>
        <v>380</v>
      </c>
      <c r="C38" s="124">
        <f t="shared" si="1"/>
        <v>168</v>
      </c>
      <c r="D38" s="125">
        <f t="shared" si="2"/>
        <v>151</v>
      </c>
      <c r="E38" s="123">
        <v>71</v>
      </c>
      <c r="F38" s="123">
        <v>79</v>
      </c>
      <c r="G38" s="123">
        <v>18</v>
      </c>
      <c r="H38" s="123">
        <v>57</v>
      </c>
      <c r="I38" s="123">
        <v>79</v>
      </c>
      <c r="J38" s="123">
        <v>14</v>
      </c>
      <c r="K38" s="123">
        <v>1</v>
      </c>
      <c r="L38" s="123">
        <v>0</v>
      </c>
      <c r="M38" s="121">
        <v>61</v>
      </c>
    </row>
    <row r="39" spans="1:16" x14ac:dyDescent="0.25">
      <c r="A39" s="1" t="s">
        <v>45</v>
      </c>
      <c r="B39" s="122">
        <f t="shared" si="0"/>
        <v>114</v>
      </c>
      <c r="C39" s="124">
        <f t="shared" si="1"/>
        <v>46</v>
      </c>
      <c r="D39" s="125">
        <f t="shared" si="2"/>
        <v>41</v>
      </c>
      <c r="E39" s="123">
        <v>13</v>
      </c>
      <c r="F39" s="123">
        <v>21</v>
      </c>
      <c r="G39" s="123">
        <v>12</v>
      </c>
      <c r="H39" s="123">
        <v>10</v>
      </c>
      <c r="I39" s="123">
        <v>21</v>
      </c>
      <c r="J39" s="123">
        <v>9</v>
      </c>
      <c r="K39" s="123">
        <v>1</v>
      </c>
      <c r="L39" s="123">
        <v>0</v>
      </c>
      <c r="M39" s="121">
        <v>27</v>
      </c>
    </row>
    <row r="40" spans="1:16" x14ac:dyDescent="0.25">
      <c r="A40" s="1" t="s">
        <v>46</v>
      </c>
      <c r="B40" s="122">
        <f t="shared" si="0"/>
        <v>60</v>
      </c>
      <c r="C40" s="124">
        <f t="shared" si="1"/>
        <v>29</v>
      </c>
      <c r="D40" s="125">
        <f t="shared" si="2"/>
        <v>24</v>
      </c>
      <c r="E40" s="123">
        <v>7</v>
      </c>
      <c r="F40" s="123">
        <v>16</v>
      </c>
      <c r="G40" s="123">
        <v>6</v>
      </c>
      <c r="H40" s="123">
        <v>6</v>
      </c>
      <c r="I40" s="123">
        <v>12</v>
      </c>
      <c r="J40" s="123">
        <v>6</v>
      </c>
      <c r="K40" s="123">
        <v>0</v>
      </c>
      <c r="L40" s="123">
        <v>0</v>
      </c>
      <c r="M40" s="121">
        <v>7</v>
      </c>
    </row>
    <row r="41" spans="1:16" x14ac:dyDescent="0.25">
      <c r="A41" s="1" t="s">
        <v>47</v>
      </c>
      <c r="B41" s="122">
        <f t="shared" si="0"/>
        <v>232</v>
      </c>
      <c r="C41" s="124">
        <f t="shared" si="1"/>
        <v>103</v>
      </c>
      <c r="D41" s="125">
        <f t="shared" si="2"/>
        <v>90</v>
      </c>
      <c r="E41" s="123">
        <v>43</v>
      </c>
      <c r="F41" s="123">
        <v>47</v>
      </c>
      <c r="G41" s="123">
        <v>13</v>
      </c>
      <c r="H41" s="123">
        <v>31</v>
      </c>
      <c r="I41" s="123">
        <v>44</v>
      </c>
      <c r="J41" s="123">
        <v>13</v>
      </c>
      <c r="K41" s="123">
        <v>2</v>
      </c>
      <c r="L41" s="123">
        <v>0</v>
      </c>
      <c r="M41" s="121">
        <v>39</v>
      </c>
    </row>
    <row r="42" spans="1:16" x14ac:dyDescent="0.25">
      <c r="A42" s="1" t="s">
        <v>48</v>
      </c>
      <c r="B42" s="122">
        <f t="shared" si="0"/>
        <v>166</v>
      </c>
      <c r="C42" s="124">
        <f t="shared" si="1"/>
        <v>79</v>
      </c>
      <c r="D42" s="125">
        <f t="shared" si="2"/>
        <v>74</v>
      </c>
      <c r="E42" s="123">
        <v>30</v>
      </c>
      <c r="F42" s="123">
        <v>37</v>
      </c>
      <c r="G42" s="123">
        <v>12</v>
      </c>
      <c r="H42" s="123">
        <v>27</v>
      </c>
      <c r="I42" s="123">
        <v>37</v>
      </c>
      <c r="J42" s="123">
        <v>9</v>
      </c>
      <c r="K42" s="123">
        <v>1</v>
      </c>
      <c r="L42" s="123">
        <v>2</v>
      </c>
      <c r="M42" s="121">
        <v>11</v>
      </c>
    </row>
    <row r="43" spans="1:16" x14ac:dyDescent="0.25">
      <c r="A43" s="1" t="s">
        <v>49</v>
      </c>
      <c r="B43" s="122">
        <f t="shared" si="0"/>
        <v>136</v>
      </c>
      <c r="C43" s="124">
        <f t="shared" si="1"/>
        <v>63</v>
      </c>
      <c r="D43" s="125">
        <f t="shared" si="2"/>
        <v>50</v>
      </c>
      <c r="E43" s="123">
        <v>31</v>
      </c>
      <c r="F43" s="123">
        <v>28</v>
      </c>
      <c r="G43" s="123">
        <v>4</v>
      </c>
      <c r="H43" s="123">
        <v>22</v>
      </c>
      <c r="I43" s="123">
        <v>23</v>
      </c>
      <c r="J43" s="123">
        <v>4</v>
      </c>
      <c r="K43" s="123">
        <v>1</v>
      </c>
      <c r="L43" s="123">
        <v>0</v>
      </c>
      <c r="M43" s="121">
        <v>23</v>
      </c>
    </row>
    <row r="44" spans="1:16" x14ac:dyDescent="0.25">
      <c r="A44" s="1" t="s">
        <v>50</v>
      </c>
      <c r="B44" s="122">
        <f t="shared" si="0"/>
        <v>20</v>
      </c>
      <c r="C44" s="124">
        <f t="shared" si="1"/>
        <v>7</v>
      </c>
      <c r="D44" s="125">
        <f t="shared" si="2"/>
        <v>8</v>
      </c>
      <c r="E44" s="123">
        <v>4</v>
      </c>
      <c r="F44" s="123">
        <v>0</v>
      </c>
      <c r="G44" s="123">
        <v>3</v>
      </c>
      <c r="H44" s="123">
        <v>5</v>
      </c>
      <c r="I44" s="123">
        <v>0</v>
      </c>
      <c r="J44" s="123">
        <v>3</v>
      </c>
      <c r="K44" s="123">
        <v>0</v>
      </c>
      <c r="L44" s="123">
        <v>0</v>
      </c>
      <c r="M44" s="121">
        <v>5</v>
      </c>
    </row>
    <row r="45" spans="1:16" x14ac:dyDescent="0.25">
      <c r="A45" s="1" t="s">
        <v>51</v>
      </c>
      <c r="B45" s="122">
        <f t="shared" si="0"/>
        <v>262</v>
      </c>
      <c r="C45" s="124">
        <f t="shared" si="1"/>
        <v>123</v>
      </c>
      <c r="D45" s="125">
        <f t="shared" si="2"/>
        <v>111</v>
      </c>
      <c r="E45" s="123">
        <v>37</v>
      </c>
      <c r="F45" s="123">
        <v>62</v>
      </c>
      <c r="G45" s="123">
        <v>24</v>
      </c>
      <c r="H45" s="123">
        <v>30</v>
      </c>
      <c r="I45" s="123">
        <v>57</v>
      </c>
      <c r="J45" s="123">
        <v>23</v>
      </c>
      <c r="K45" s="123">
        <v>1</v>
      </c>
      <c r="L45" s="123">
        <v>1</v>
      </c>
      <c r="M45" s="121">
        <v>27</v>
      </c>
    </row>
    <row r="46" spans="1:16" x14ac:dyDescent="0.25">
      <c r="A46" s="1" t="s">
        <v>52</v>
      </c>
      <c r="B46" s="122">
        <f t="shared" si="0"/>
        <v>908</v>
      </c>
      <c r="C46" s="124">
        <f t="shared" si="1"/>
        <v>361</v>
      </c>
      <c r="D46" s="125">
        <f t="shared" si="2"/>
        <v>321</v>
      </c>
      <c r="E46" s="123">
        <v>167</v>
      </c>
      <c r="F46" s="123">
        <v>154</v>
      </c>
      <c r="G46" s="123">
        <v>40</v>
      </c>
      <c r="H46" s="123">
        <v>135</v>
      </c>
      <c r="I46" s="123">
        <v>145</v>
      </c>
      <c r="J46" s="123">
        <v>37</v>
      </c>
      <c r="K46" s="123">
        <v>4</v>
      </c>
      <c r="L46" s="123">
        <v>2</v>
      </c>
      <c r="M46" s="121">
        <v>224</v>
      </c>
    </row>
    <row r="47" spans="1:16" x14ac:dyDescent="0.25">
      <c r="A47" s="1" t="s">
        <v>53</v>
      </c>
      <c r="B47" s="122">
        <f t="shared" si="0"/>
        <v>120</v>
      </c>
      <c r="C47" s="124">
        <f t="shared" si="1"/>
        <v>54</v>
      </c>
      <c r="D47" s="125">
        <f t="shared" si="2"/>
        <v>56</v>
      </c>
      <c r="E47" s="123">
        <v>10</v>
      </c>
      <c r="F47" s="123">
        <v>40</v>
      </c>
      <c r="G47" s="123">
        <v>4</v>
      </c>
      <c r="H47" s="123">
        <v>13</v>
      </c>
      <c r="I47" s="123">
        <v>38</v>
      </c>
      <c r="J47" s="123">
        <v>5</v>
      </c>
      <c r="K47" s="123">
        <v>0</v>
      </c>
      <c r="L47" s="123">
        <v>0</v>
      </c>
      <c r="M47" s="121">
        <v>10</v>
      </c>
    </row>
    <row r="48" spans="1:16" x14ac:dyDescent="0.25">
      <c r="A48" s="1" t="s">
        <v>54</v>
      </c>
      <c r="B48" s="122">
        <f t="shared" si="0"/>
        <v>356</v>
      </c>
      <c r="C48" s="124">
        <f t="shared" si="1"/>
        <v>163</v>
      </c>
      <c r="D48" s="125">
        <f t="shared" si="2"/>
        <v>149</v>
      </c>
      <c r="E48" s="123">
        <v>34</v>
      </c>
      <c r="F48" s="123">
        <v>112</v>
      </c>
      <c r="G48" s="123">
        <v>17</v>
      </c>
      <c r="H48" s="123">
        <v>24</v>
      </c>
      <c r="I48" s="123">
        <v>107</v>
      </c>
      <c r="J48" s="123">
        <v>16</v>
      </c>
      <c r="K48" s="123">
        <v>2</v>
      </c>
      <c r="L48" s="123">
        <v>0</v>
      </c>
      <c r="M48" s="121">
        <v>44</v>
      </c>
      <c r="O48" s="131"/>
      <c r="P48" s="131"/>
    </row>
    <row r="49" spans="1:16" x14ac:dyDescent="0.25">
      <c r="A49" s="1" t="s">
        <v>55</v>
      </c>
      <c r="B49" s="122">
        <f t="shared" si="0"/>
        <v>520</v>
      </c>
      <c r="C49" s="124">
        <f t="shared" si="1"/>
        <v>215</v>
      </c>
      <c r="D49" s="125">
        <f t="shared" si="2"/>
        <v>180</v>
      </c>
      <c r="E49" s="121">
        <v>102</v>
      </c>
      <c r="F49" s="121">
        <v>84</v>
      </c>
      <c r="G49" s="121">
        <v>29</v>
      </c>
      <c r="H49" s="121">
        <v>76</v>
      </c>
      <c r="I49" s="121">
        <v>76</v>
      </c>
      <c r="J49" s="121">
        <v>27</v>
      </c>
      <c r="K49" s="121">
        <v>1</v>
      </c>
      <c r="L49" s="121">
        <v>0</v>
      </c>
      <c r="M49" s="121">
        <v>125</v>
      </c>
      <c r="O49" s="132"/>
      <c r="P49" s="132"/>
    </row>
    <row r="50" spans="1:16" x14ac:dyDescent="0.25">
      <c r="A50" s="1" t="s">
        <v>56</v>
      </c>
      <c r="B50" s="122">
        <f t="shared" si="0"/>
        <v>392</v>
      </c>
      <c r="C50" s="124">
        <f t="shared" si="1"/>
        <v>160</v>
      </c>
      <c r="D50" s="125">
        <f t="shared" si="2"/>
        <v>134</v>
      </c>
      <c r="E50" s="121">
        <v>76</v>
      </c>
      <c r="F50" s="121">
        <v>51</v>
      </c>
      <c r="G50" s="121">
        <v>33</v>
      </c>
      <c r="H50" s="121">
        <v>56</v>
      </c>
      <c r="I50" s="121">
        <v>49</v>
      </c>
      <c r="J50" s="121">
        <v>26</v>
      </c>
      <c r="K50" s="121">
        <v>3</v>
      </c>
      <c r="L50" s="121">
        <v>0</v>
      </c>
      <c r="M50" s="121">
        <v>98</v>
      </c>
      <c r="O50" s="132"/>
      <c r="P50" s="132"/>
    </row>
    <row r="51" spans="1:16" x14ac:dyDescent="0.25">
      <c r="A51" s="1" t="s">
        <v>57</v>
      </c>
      <c r="B51" s="122">
        <f t="shared" si="0"/>
        <v>384</v>
      </c>
      <c r="C51" s="124">
        <f t="shared" si="1"/>
        <v>159</v>
      </c>
      <c r="D51" s="125">
        <f t="shared" si="2"/>
        <v>140</v>
      </c>
      <c r="E51" s="121">
        <v>77</v>
      </c>
      <c r="F51" s="121">
        <v>54</v>
      </c>
      <c r="G51" s="121">
        <v>28</v>
      </c>
      <c r="H51" s="121">
        <v>64</v>
      </c>
      <c r="I51" s="121">
        <v>48</v>
      </c>
      <c r="J51" s="121">
        <v>28</v>
      </c>
      <c r="K51" s="121">
        <v>0</v>
      </c>
      <c r="L51" s="121">
        <v>0</v>
      </c>
      <c r="M51" s="121">
        <v>85</v>
      </c>
      <c r="O51" s="132"/>
      <c r="P51" s="132"/>
    </row>
    <row r="52" spans="1:16" x14ac:dyDescent="0.25">
      <c r="A52" s="1" t="s">
        <v>58</v>
      </c>
      <c r="B52" s="122">
        <f t="shared" si="0"/>
        <v>334</v>
      </c>
      <c r="C52" s="124">
        <f t="shared" si="1"/>
        <v>147</v>
      </c>
      <c r="D52" s="125">
        <f t="shared" si="2"/>
        <v>130</v>
      </c>
      <c r="E52" s="121">
        <v>56</v>
      </c>
      <c r="F52" s="121">
        <v>62</v>
      </c>
      <c r="G52" s="121">
        <v>29</v>
      </c>
      <c r="H52" s="121">
        <v>48</v>
      </c>
      <c r="I52" s="121">
        <v>55</v>
      </c>
      <c r="J52" s="121">
        <v>26</v>
      </c>
      <c r="K52" s="121">
        <v>1</v>
      </c>
      <c r="L52" s="121">
        <v>0</v>
      </c>
      <c r="M52" s="121">
        <v>57</v>
      </c>
      <c r="O52" s="132"/>
      <c r="P52" s="132"/>
    </row>
    <row r="53" spans="1:16" x14ac:dyDescent="0.25">
      <c r="A53" s="1" t="s">
        <v>59</v>
      </c>
      <c r="B53" s="122">
        <f t="shared" si="0"/>
        <v>272</v>
      </c>
      <c r="C53" s="124">
        <f t="shared" si="1"/>
        <v>107</v>
      </c>
      <c r="D53" s="125">
        <f t="shared" si="2"/>
        <v>96</v>
      </c>
      <c r="E53" s="121">
        <v>42</v>
      </c>
      <c r="F53" s="121">
        <v>39</v>
      </c>
      <c r="G53" s="121">
        <v>26</v>
      </c>
      <c r="H53" s="121">
        <v>32</v>
      </c>
      <c r="I53" s="121">
        <v>39</v>
      </c>
      <c r="J53" s="121">
        <v>24</v>
      </c>
      <c r="K53" s="121">
        <v>1</v>
      </c>
      <c r="L53" s="121">
        <v>0</v>
      </c>
      <c r="M53" s="121">
        <v>69</v>
      </c>
      <c r="O53" s="132"/>
      <c r="P53" s="132"/>
    </row>
    <row r="54" spans="1:16" x14ac:dyDescent="0.25">
      <c r="A54" s="1" t="s">
        <v>60</v>
      </c>
      <c r="B54" s="122">
        <f t="shared" si="0"/>
        <v>510</v>
      </c>
      <c r="C54" s="124">
        <f t="shared" si="1"/>
        <v>195</v>
      </c>
      <c r="D54" s="125">
        <f t="shared" si="2"/>
        <v>161</v>
      </c>
      <c r="E54" s="121">
        <v>93</v>
      </c>
      <c r="F54" s="121">
        <v>76</v>
      </c>
      <c r="G54" s="121">
        <v>26</v>
      </c>
      <c r="H54" s="121">
        <v>69</v>
      </c>
      <c r="I54" s="121">
        <v>62</v>
      </c>
      <c r="J54" s="121">
        <v>24</v>
      </c>
      <c r="K54" s="121">
        <v>6</v>
      </c>
      <c r="L54" s="121">
        <v>6</v>
      </c>
      <c r="M54" s="121">
        <v>148</v>
      </c>
      <c r="O54" s="132"/>
      <c r="P54" s="132"/>
    </row>
    <row r="55" spans="1:16" x14ac:dyDescent="0.25">
      <c r="A55" s="1" t="s">
        <v>61</v>
      </c>
      <c r="B55" s="122">
        <f t="shared" si="0"/>
        <v>198</v>
      </c>
      <c r="C55" s="124">
        <f t="shared" si="1"/>
        <v>92</v>
      </c>
      <c r="D55" s="125">
        <f t="shared" si="2"/>
        <v>88</v>
      </c>
      <c r="E55" s="123">
        <v>30</v>
      </c>
      <c r="F55" s="123">
        <v>52</v>
      </c>
      <c r="G55" s="123">
        <v>10</v>
      </c>
      <c r="H55" s="123">
        <v>27</v>
      </c>
      <c r="I55" s="123">
        <v>48</v>
      </c>
      <c r="J55" s="123">
        <v>11</v>
      </c>
      <c r="K55" s="123">
        <v>2</v>
      </c>
      <c r="L55" s="123">
        <v>0</v>
      </c>
      <c r="M55" s="121">
        <v>18</v>
      </c>
      <c r="O55" s="131"/>
      <c r="P55" s="133"/>
    </row>
    <row r="56" spans="1:16" x14ac:dyDescent="0.25">
      <c r="A56" s="1" t="s">
        <v>62</v>
      </c>
      <c r="B56" s="122">
        <f t="shared" si="0"/>
        <v>234</v>
      </c>
      <c r="C56" s="124">
        <f t="shared" si="1"/>
        <v>104</v>
      </c>
      <c r="D56" s="125">
        <f t="shared" si="2"/>
        <v>100</v>
      </c>
      <c r="E56" s="123">
        <v>34</v>
      </c>
      <c r="F56" s="123">
        <v>57</v>
      </c>
      <c r="G56" s="123">
        <v>13</v>
      </c>
      <c r="H56" s="123">
        <v>27</v>
      </c>
      <c r="I56" s="123">
        <v>60</v>
      </c>
      <c r="J56" s="123">
        <v>12</v>
      </c>
      <c r="K56" s="123">
        <v>1</v>
      </c>
      <c r="L56" s="123">
        <v>0</v>
      </c>
      <c r="M56" s="121">
        <v>30</v>
      </c>
      <c r="O56" s="131"/>
      <c r="P56" s="131"/>
    </row>
    <row r="57" spans="1:16" x14ac:dyDescent="0.25">
      <c r="A57" s="1" t="s">
        <v>63</v>
      </c>
      <c r="B57" s="122">
        <f t="shared" si="0"/>
        <v>158</v>
      </c>
      <c r="C57" s="124">
        <f t="shared" si="1"/>
        <v>69</v>
      </c>
      <c r="D57" s="125">
        <f t="shared" si="2"/>
        <v>61</v>
      </c>
      <c r="E57" s="123">
        <v>42</v>
      </c>
      <c r="F57" s="123">
        <v>22</v>
      </c>
      <c r="G57" s="123">
        <v>5</v>
      </c>
      <c r="H57" s="123">
        <v>38</v>
      </c>
      <c r="I57" s="123">
        <v>19</v>
      </c>
      <c r="J57" s="123">
        <v>4</v>
      </c>
      <c r="K57" s="123">
        <v>0</v>
      </c>
      <c r="L57" s="123">
        <v>0</v>
      </c>
      <c r="M57" s="121">
        <v>28</v>
      </c>
      <c r="P57" s="131"/>
    </row>
    <row r="58" spans="1:16" x14ac:dyDescent="0.25">
      <c r="A58" s="1" t="s">
        <v>64</v>
      </c>
      <c r="B58" s="122">
        <f t="shared" si="0"/>
        <v>312</v>
      </c>
      <c r="C58" s="124">
        <f t="shared" si="1"/>
        <v>138</v>
      </c>
      <c r="D58" s="125">
        <f t="shared" si="2"/>
        <v>125</v>
      </c>
      <c r="E58" s="123">
        <v>75</v>
      </c>
      <c r="F58" s="123">
        <v>52</v>
      </c>
      <c r="G58" s="123">
        <v>11</v>
      </c>
      <c r="H58" s="123">
        <v>65</v>
      </c>
      <c r="I58" s="123">
        <v>48</v>
      </c>
      <c r="J58" s="123">
        <v>10</v>
      </c>
      <c r="K58" s="123">
        <v>2</v>
      </c>
      <c r="L58" s="123">
        <v>0</v>
      </c>
      <c r="M58" s="121">
        <v>49</v>
      </c>
      <c r="P58" s="131"/>
    </row>
    <row r="59" spans="1:16" x14ac:dyDescent="0.25">
      <c r="A59" s="1" t="s">
        <v>65</v>
      </c>
      <c r="B59" s="122">
        <f t="shared" si="0"/>
        <v>500</v>
      </c>
      <c r="C59" s="124">
        <f t="shared" si="1"/>
        <v>221</v>
      </c>
      <c r="D59" s="125">
        <f t="shared" si="2"/>
        <v>202</v>
      </c>
      <c r="E59" s="123">
        <v>101</v>
      </c>
      <c r="F59" s="123">
        <v>106</v>
      </c>
      <c r="G59" s="123">
        <v>14</v>
      </c>
      <c r="H59" s="123">
        <v>88</v>
      </c>
      <c r="I59" s="123">
        <v>102</v>
      </c>
      <c r="J59" s="123">
        <v>12</v>
      </c>
      <c r="K59" s="123">
        <v>0</v>
      </c>
      <c r="L59" s="123">
        <v>1</v>
      </c>
      <c r="M59" s="121">
        <v>76</v>
      </c>
    </row>
    <row r="60" spans="1:16" x14ac:dyDescent="0.25">
      <c r="A60" s="1" t="s">
        <v>66</v>
      </c>
      <c r="B60" s="122">
        <f t="shared" si="0"/>
        <v>106</v>
      </c>
      <c r="C60" s="124">
        <f t="shared" si="1"/>
        <v>46</v>
      </c>
      <c r="D60" s="125">
        <f t="shared" si="2"/>
        <v>43</v>
      </c>
      <c r="E60" s="123">
        <v>33</v>
      </c>
      <c r="F60" s="123">
        <v>10</v>
      </c>
      <c r="G60" s="123">
        <v>3</v>
      </c>
      <c r="H60" s="123">
        <v>26</v>
      </c>
      <c r="I60" s="123">
        <v>12</v>
      </c>
      <c r="J60" s="123">
        <v>3</v>
      </c>
      <c r="K60" s="123">
        <v>2</v>
      </c>
      <c r="L60" s="123">
        <v>0</v>
      </c>
      <c r="M60" s="121">
        <v>17</v>
      </c>
    </row>
    <row r="61" spans="1:16" x14ac:dyDescent="0.25">
      <c r="A61" s="1" t="s">
        <v>67</v>
      </c>
      <c r="B61" s="122">
        <f t="shared" si="0"/>
        <v>392</v>
      </c>
      <c r="C61" s="124">
        <f t="shared" si="1"/>
        <v>166</v>
      </c>
      <c r="D61" s="125">
        <f t="shared" si="2"/>
        <v>149</v>
      </c>
      <c r="E61" s="123">
        <v>92</v>
      </c>
      <c r="F61" s="123">
        <v>54</v>
      </c>
      <c r="G61" s="123">
        <v>20</v>
      </c>
      <c r="H61" s="123">
        <v>75</v>
      </c>
      <c r="I61" s="123">
        <v>53</v>
      </c>
      <c r="J61" s="123">
        <v>16</v>
      </c>
      <c r="K61" s="123">
        <v>5</v>
      </c>
      <c r="L61" s="123">
        <v>1</v>
      </c>
      <c r="M61" s="121">
        <v>76</v>
      </c>
    </row>
    <row r="62" spans="1:16" x14ac:dyDescent="0.25">
      <c r="A62" s="1" t="s">
        <v>68</v>
      </c>
      <c r="B62" s="122">
        <f t="shared" si="0"/>
        <v>662</v>
      </c>
      <c r="C62" s="124">
        <f t="shared" si="1"/>
        <v>288</v>
      </c>
      <c r="D62" s="125">
        <f t="shared" si="2"/>
        <v>269</v>
      </c>
      <c r="E62" s="123">
        <v>159</v>
      </c>
      <c r="F62" s="123">
        <v>102</v>
      </c>
      <c r="G62" s="123">
        <v>27</v>
      </c>
      <c r="H62" s="123">
        <v>144</v>
      </c>
      <c r="I62" s="123">
        <v>95</v>
      </c>
      <c r="J62" s="123">
        <v>27</v>
      </c>
      <c r="K62" s="123">
        <v>3</v>
      </c>
      <c r="L62" s="123">
        <v>0</v>
      </c>
      <c r="M62" s="121">
        <v>105</v>
      </c>
    </row>
    <row r="63" spans="1:16" x14ac:dyDescent="0.25">
      <c r="A63" s="1" t="s">
        <v>69</v>
      </c>
      <c r="B63" s="122">
        <f t="shared" si="0"/>
        <v>250</v>
      </c>
      <c r="C63" s="124">
        <f t="shared" si="1"/>
        <v>111</v>
      </c>
      <c r="D63" s="125">
        <f t="shared" si="2"/>
        <v>97</v>
      </c>
      <c r="E63" s="123">
        <v>72</v>
      </c>
      <c r="F63" s="123">
        <v>28</v>
      </c>
      <c r="G63" s="123">
        <v>11</v>
      </c>
      <c r="H63" s="123">
        <v>55</v>
      </c>
      <c r="I63" s="123">
        <v>32</v>
      </c>
      <c r="J63" s="123">
        <v>9</v>
      </c>
      <c r="K63" s="123">
        <v>1</v>
      </c>
      <c r="L63" s="123">
        <v>2</v>
      </c>
      <c r="M63" s="121">
        <v>40</v>
      </c>
    </row>
    <row r="64" spans="1:16" x14ac:dyDescent="0.25">
      <c r="A64" s="1" t="s">
        <v>70</v>
      </c>
      <c r="B64" s="122">
        <f t="shared" si="0"/>
        <v>186</v>
      </c>
      <c r="C64" s="124">
        <f t="shared" si="1"/>
        <v>72</v>
      </c>
      <c r="D64" s="125">
        <f t="shared" si="2"/>
        <v>68</v>
      </c>
      <c r="E64" s="123">
        <v>45</v>
      </c>
      <c r="F64" s="123">
        <v>19</v>
      </c>
      <c r="G64" s="123">
        <v>8</v>
      </c>
      <c r="H64" s="123">
        <v>41</v>
      </c>
      <c r="I64" s="123">
        <v>19</v>
      </c>
      <c r="J64" s="123">
        <v>8</v>
      </c>
      <c r="K64" s="123">
        <v>0</v>
      </c>
      <c r="L64" s="123">
        <v>0</v>
      </c>
      <c r="M64" s="121">
        <v>46</v>
      </c>
    </row>
    <row r="65" spans="1:13" x14ac:dyDescent="0.25">
      <c r="A65" s="1" t="s">
        <v>71</v>
      </c>
      <c r="B65" s="122">
        <f t="shared" si="0"/>
        <v>140</v>
      </c>
      <c r="C65" s="124">
        <f t="shared" si="1"/>
        <v>57</v>
      </c>
      <c r="D65" s="125">
        <f t="shared" si="2"/>
        <v>55</v>
      </c>
      <c r="E65" s="123">
        <v>27</v>
      </c>
      <c r="F65" s="123">
        <v>23</v>
      </c>
      <c r="G65" s="123">
        <v>7</v>
      </c>
      <c r="H65" s="123">
        <v>29</v>
      </c>
      <c r="I65" s="123">
        <v>21</v>
      </c>
      <c r="J65" s="123">
        <v>3</v>
      </c>
      <c r="K65" s="123">
        <v>2</v>
      </c>
      <c r="L65" s="123">
        <v>0</v>
      </c>
      <c r="M65" s="121">
        <v>28</v>
      </c>
    </row>
    <row r="66" spans="1:13" x14ac:dyDescent="0.25">
      <c r="A66" s="1" t="s">
        <v>72</v>
      </c>
      <c r="B66" s="122">
        <f t="shared" si="0"/>
        <v>16</v>
      </c>
      <c r="C66" s="124">
        <f t="shared" si="1"/>
        <v>5</v>
      </c>
      <c r="D66" s="125">
        <f t="shared" si="2"/>
        <v>5</v>
      </c>
      <c r="E66" s="123">
        <v>4</v>
      </c>
      <c r="F66" s="123">
        <v>1</v>
      </c>
      <c r="G66" s="123">
        <v>0</v>
      </c>
      <c r="H66" s="123">
        <v>1</v>
      </c>
      <c r="I66" s="123">
        <v>3</v>
      </c>
      <c r="J66" s="123">
        <v>0</v>
      </c>
      <c r="K66" s="123">
        <v>1</v>
      </c>
      <c r="L66" s="123">
        <v>0</v>
      </c>
      <c r="M66" s="121">
        <v>6</v>
      </c>
    </row>
    <row r="67" spans="1:13" x14ac:dyDescent="0.25">
      <c r="A67" s="1" t="s">
        <v>73</v>
      </c>
      <c r="B67" s="122">
        <f t="shared" si="0"/>
        <v>490</v>
      </c>
      <c r="C67" s="124">
        <f t="shared" si="1"/>
        <v>209</v>
      </c>
      <c r="D67" s="125">
        <f t="shared" si="2"/>
        <v>196</v>
      </c>
      <c r="E67" s="123">
        <v>120</v>
      </c>
      <c r="F67" s="123">
        <v>68</v>
      </c>
      <c r="G67" s="123">
        <v>21</v>
      </c>
      <c r="H67" s="123">
        <v>114</v>
      </c>
      <c r="I67" s="123">
        <v>63</v>
      </c>
      <c r="J67" s="123">
        <v>18</v>
      </c>
      <c r="K67" s="123">
        <v>1</v>
      </c>
      <c r="L67" s="123">
        <v>0</v>
      </c>
      <c r="M67" s="121">
        <v>85</v>
      </c>
    </row>
    <row r="68" spans="1:13" x14ac:dyDescent="0.25">
      <c r="A68" s="1" t="s">
        <v>74</v>
      </c>
      <c r="B68" s="122">
        <f t="shared" ref="B68:B103" si="3">C68+D68+L68+M68</f>
        <v>548</v>
      </c>
      <c r="C68" s="124">
        <f t="shared" ref="C68:C103" si="4">E68+F68+G68</f>
        <v>230</v>
      </c>
      <c r="D68" s="125">
        <f t="shared" ref="D68:D103" si="5">H68+I68+J68+K68</f>
        <v>219</v>
      </c>
      <c r="E68" s="123">
        <v>112</v>
      </c>
      <c r="F68" s="123">
        <v>86</v>
      </c>
      <c r="G68" s="123">
        <v>32</v>
      </c>
      <c r="H68" s="123">
        <v>102</v>
      </c>
      <c r="I68" s="123">
        <v>86</v>
      </c>
      <c r="J68" s="123">
        <v>28</v>
      </c>
      <c r="K68" s="123">
        <v>3</v>
      </c>
      <c r="L68" s="123">
        <v>1</v>
      </c>
      <c r="M68" s="121">
        <v>98</v>
      </c>
    </row>
    <row r="69" spans="1:13" x14ac:dyDescent="0.25">
      <c r="A69" s="1" t="s">
        <v>75</v>
      </c>
      <c r="B69" s="122">
        <f t="shared" si="3"/>
        <v>426</v>
      </c>
      <c r="C69" s="124">
        <f t="shared" si="4"/>
        <v>189</v>
      </c>
      <c r="D69" s="125">
        <f t="shared" si="5"/>
        <v>167</v>
      </c>
      <c r="E69" s="123">
        <v>97</v>
      </c>
      <c r="F69" s="123">
        <v>75</v>
      </c>
      <c r="G69" s="123">
        <v>17</v>
      </c>
      <c r="H69" s="123">
        <v>82</v>
      </c>
      <c r="I69" s="123">
        <v>66</v>
      </c>
      <c r="J69" s="123">
        <v>19</v>
      </c>
      <c r="K69" s="123">
        <v>0</v>
      </c>
      <c r="L69" s="123">
        <v>0</v>
      </c>
      <c r="M69" s="121">
        <v>70</v>
      </c>
    </row>
    <row r="70" spans="1:13" x14ac:dyDescent="0.25">
      <c r="A70" s="1" t="s">
        <v>76</v>
      </c>
      <c r="B70" s="122">
        <f t="shared" si="3"/>
        <v>214</v>
      </c>
      <c r="C70" s="124">
        <f t="shared" si="4"/>
        <v>89</v>
      </c>
      <c r="D70" s="125">
        <f t="shared" si="5"/>
        <v>85</v>
      </c>
      <c r="E70" s="123">
        <v>50</v>
      </c>
      <c r="F70" s="123">
        <v>33</v>
      </c>
      <c r="G70" s="123">
        <v>6</v>
      </c>
      <c r="H70" s="123">
        <v>44</v>
      </c>
      <c r="I70" s="123">
        <v>34</v>
      </c>
      <c r="J70" s="123">
        <v>5</v>
      </c>
      <c r="K70" s="123">
        <v>2</v>
      </c>
      <c r="L70" s="123">
        <v>4</v>
      </c>
      <c r="M70" s="121">
        <v>36</v>
      </c>
    </row>
    <row r="71" spans="1:13" x14ac:dyDescent="0.25">
      <c r="A71" s="1" t="s">
        <v>77</v>
      </c>
      <c r="B71" s="122">
        <f t="shared" si="3"/>
        <v>326</v>
      </c>
      <c r="C71" s="124">
        <f t="shared" si="4"/>
        <v>141</v>
      </c>
      <c r="D71" s="125">
        <f t="shared" si="5"/>
        <v>124</v>
      </c>
      <c r="E71" s="123">
        <v>68</v>
      </c>
      <c r="F71" s="123">
        <v>54</v>
      </c>
      <c r="G71" s="123">
        <v>19</v>
      </c>
      <c r="H71" s="123">
        <v>60</v>
      </c>
      <c r="I71" s="123">
        <v>45</v>
      </c>
      <c r="J71" s="123">
        <v>19</v>
      </c>
      <c r="K71" s="123">
        <v>0</v>
      </c>
      <c r="L71" s="123">
        <v>2</v>
      </c>
      <c r="M71" s="121">
        <v>59</v>
      </c>
    </row>
    <row r="72" spans="1:13" x14ac:dyDescent="0.25">
      <c r="A72" s="1" t="s">
        <v>78</v>
      </c>
      <c r="B72" s="122">
        <f t="shared" si="3"/>
        <v>386</v>
      </c>
      <c r="C72" s="124">
        <f t="shared" si="4"/>
        <v>172</v>
      </c>
      <c r="D72" s="125">
        <f t="shared" si="5"/>
        <v>150</v>
      </c>
      <c r="E72" s="123">
        <v>117</v>
      </c>
      <c r="F72" s="123">
        <v>42</v>
      </c>
      <c r="G72" s="123">
        <v>13</v>
      </c>
      <c r="H72" s="123">
        <v>95</v>
      </c>
      <c r="I72" s="123">
        <v>41</v>
      </c>
      <c r="J72" s="123">
        <v>11</v>
      </c>
      <c r="K72" s="123">
        <v>3</v>
      </c>
      <c r="L72" s="123">
        <v>0</v>
      </c>
      <c r="M72" s="121">
        <v>64</v>
      </c>
    </row>
    <row r="73" spans="1:13" x14ac:dyDescent="0.25">
      <c r="A73" s="1" t="s">
        <v>79</v>
      </c>
      <c r="B73" s="122">
        <f t="shared" si="3"/>
        <v>254</v>
      </c>
      <c r="C73" s="124">
        <f t="shared" si="4"/>
        <v>113</v>
      </c>
      <c r="D73" s="125">
        <f t="shared" si="5"/>
        <v>102</v>
      </c>
      <c r="E73" s="123">
        <v>71</v>
      </c>
      <c r="F73" s="123">
        <v>35</v>
      </c>
      <c r="G73" s="123">
        <v>7</v>
      </c>
      <c r="H73" s="123">
        <v>58</v>
      </c>
      <c r="I73" s="123">
        <v>34</v>
      </c>
      <c r="J73" s="123">
        <v>7</v>
      </c>
      <c r="K73" s="123">
        <v>3</v>
      </c>
      <c r="L73" s="123">
        <v>0</v>
      </c>
      <c r="M73" s="121">
        <v>39</v>
      </c>
    </row>
    <row r="74" spans="1:13" x14ac:dyDescent="0.25">
      <c r="A74" s="1" t="s">
        <v>80</v>
      </c>
      <c r="B74" s="122">
        <f t="shared" si="3"/>
        <v>142</v>
      </c>
      <c r="C74" s="124">
        <f t="shared" si="4"/>
        <v>64</v>
      </c>
      <c r="D74" s="125">
        <f t="shared" si="5"/>
        <v>62</v>
      </c>
      <c r="E74" s="123">
        <v>41</v>
      </c>
      <c r="F74" s="123">
        <v>14</v>
      </c>
      <c r="G74" s="123">
        <v>9</v>
      </c>
      <c r="H74" s="123">
        <v>37</v>
      </c>
      <c r="I74" s="123">
        <v>14</v>
      </c>
      <c r="J74" s="123">
        <v>10</v>
      </c>
      <c r="K74" s="123">
        <v>1</v>
      </c>
      <c r="L74" s="123">
        <v>0</v>
      </c>
      <c r="M74" s="121">
        <v>16</v>
      </c>
    </row>
    <row r="75" spans="1:13" ht="15" customHeight="1" x14ac:dyDescent="0.25">
      <c r="A75" s="1" t="s">
        <v>81</v>
      </c>
      <c r="B75" s="122">
        <f t="shared" si="3"/>
        <v>268</v>
      </c>
      <c r="C75" s="124">
        <f t="shared" si="4"/>
        <v>124</v>
      </c>
      <c r="D75" s="125">
        <f t="shared" si="5"/>
        <v>104</v>
      </c>
      <c r="E75" s="123">
        <v>70</v>
      </c>
      <c r="F75" s="123">
        <v>42</v>
      </c>
      <c r="G75" s="123">
        <v>12</v>
      </c>
      <c r="H75" s="123">
        <v>53</v>
      </c>
      <c r="I75" s="123">
        <v>41</v>
      </c>
      <c r="J75" s="123">
        <v>10</v>
      </c>
      <c r="K75" s="123">
        <v>0</v>
      </c>
      <c r="L75" s="123">
        <v>0</v>
      </c>
      <c r="M75" s="121">
        <v>40</v>
      </c>
    </row>
    <row r="76" spans="1:13" x14ac:dyDescent="0.25">
      <c r="A76" s="1" t="s">
        <v>82</v>
      </c>
      <c r="B76" s="122">
        <f t="shared" si="3"/>
        <v>494</v>
      </c>
      <c r="C76" s="124">
        <f t="shared" si="4"/>
        <v>191</v>
      </c>
      <c r="D76" s="125">
        <f t="shared" si="5"/>
        <v>159</v>
      </c>
      <c r="E76" s="123">
        <v>66</v>
      </c>
      <c r="F76" s="123">
        <v>98</v>
      </c>
      <c r="G76" s="123">
        <v>27</v>
      </c>
      <c r="H76" s="123">
        <v>55</v>
      </c>
      <c r="I76" s="123">
        <v>87</v>
      </c>
      <c r="J76" s="123">
        <v>17</v>
      </c>
      <c r="K76" s="123">
        <v>0</v>
      </c>
      <c r="L76" s="123">
        <v>1</v>
      </c>
      <c r="M76" s="121">
        <v>143</v>
      </c>
    </row>
    <row r="77" spans="1:13" x14ac:dyDescent="0.25">
      <c r="A77" s="1" t="s">
        <v>83</v>
      </c>
      <c r="B77" s="122">
        <f t="shared" si="3"/>
        <v>300</v>
      </c>
      <c r="C77" s="124">
        <f t="shared" si="4"/>
        <v>132</v>
      </c>
      <c r="D77" s="125">
        <f t="shared" si="5"/>
        <v>124</v>
      </c>
      <c r="E77" s="123">
        <v>36</v>
      </c>
      <c r="F77" s="123">
        <v>83</v>
      </c>
      <c r="G77" s="123">
        <v>13</v>
      </c>
      <c r="H77" s="123">
        <v>32</v>
      </c>
      <c r="I77" s="123">
        <v>82</v>
      </c>
      <c r="J77" s="123">
        <v>8</v>
      </c>
      <c r="K77" s="123">
        <v>2</v>
      </c>
      <c r="L77" s="123">
        <v>0</v>
      </c>
      <c r="M77" s="121">
        <v>44</v>
      </c>
    </row>
    <row r="78" spans="1:13" x14ac:dyDescent="0.25">
      <c r="A78" s="1" t="s">
        <v>84</v>
      </c>
      <c r="B78" s="122">
        <f t="shared" si="3"/>
        <v>236</v>
      </c>
      <c r="C78" s="124">
        <f t="shared" si="4"/>
        <v>112</v>
      </c>
      <c r="D78" s="125">
        <f t="shared" si="5"/>
        <v>105</v>
      </c>
      <c r="E78" s="123">
        <v>36</v>
      </c>
      <c r="F78" s="123">
        <v>64</v>
      </c>
      <c r="G78" s="123">
        <v>12</v>
      </c>
      <c r="H78" s="123">
        <v>34</v>
      </c>
      <c r="I78" s="123">
        <v>59</v>
      </c>
      <c r="J78" s="123">
        <v>10</v>
      </c>
      <c r="K78" s="123">
        <v>2</v>
      </c>
      <c r="L78" s="123">
        <v>0</v>
      </c>
      <c r="M78" s="121">
        <v>19</v>
      </c>
    </row>
    <row r="79" spans="1:13" x14ac:dyDescent="0.25">
      <c r="A79" s="1" t="s">
        <v>85</v>
      </c>
      <c r="B79" s="122">
        <f t="shared" si="3"/>
        <v>186</v>
      </c>
      <c r="C79" s="124">
        <f t="shared" si="4"/>
        <v>83</v>
      </c>
      <c r="D79" s="125">
        <f t="shared" si="5"/>
        <v>72</v>
      </c>
      <c r="E79" s="123">
        <v>27</v>
      </c>
      <c r="F79" s="123">
        <v>45</v>
      </c>
      <c r="G79" s="123">
        <v>11</v>
      </c>
      <c r="H79" s="123">
        <v>20</v>
      </c>
      <c r="I79" s="123">
        <v>41</v>
      </c>
      <c r="J79" s="123">
        <v>11</v>
      </c>
      <c r="K79" s="123">
        <v>0</v>
      </c>
      <c r="L79" s="123">
        <v>0</v>
      </c>
      <c r="M79" s="121">
        <v>31</v>
      </c>
    </row>
    <row r="80" spans="1:13" x14ac:dyDescent="0.25">
      <c r="A80" s="1" t="s">
        <v>86</v>
      </c>
      <c r="B80" s="122">
        <f t="shared" si="3"/>
        <v>268</v>
      </c>
      <c r="C80" s="124">
        <f t="shared" si="4"/>
        <v>119</v>
      </c>
      <c r="D80" s="125">
        <f t="shared" si="5"/>
        <v>115</v>
      </c>
      <c r="E80" s="123">
        <v>44</v>
      </c>
      <c r="F80" s="123">
        <v>64</v>
      </c>
      <c r="G80" s="123">
        <v>11</v>
      </c>
      <c r="H80" s="123">
        <v>38</v>
      </c>
      <c r="I80" s="123">
        <v>62</v>
      </c>
      <c r="J80" s="123">
        <v>13</v>
      </c>
      <c r="K80" s="123">
        <v>2</v>
      </c>
      <c r="L80" s="123">
        <v>2</v>
      </c>
      <c r="M80" s="121">
        <v>32</v>
      </c>
    </row>
    <row r="81" spans="1:23" x14ac:dyDescent="0.25">
      <c r="A81" s="1" t="s">
        <v>87</v>
      </c>
      <c r="B81" s="122">
        <f t="shared" si="3"/>
        <v>226</v>
      </c>
      <c r="C81" s="124">
        <f t="shared" si="4"/>
        <v>107</v>
      </c>
      <c r="D81" s="125">
        <f t="shared" si="5"/>
        <v>99</v>
      </c>
      <c r="E81" s="123">
        <v>25</v>
      </c>
      <c r="F81" s="123">
        <v>58</v>
      </c>
      <c r="G81" s="123">
        <v>24</v>
      </c>
      <c r="H81" s="123">
        <v>17</v>
      </c>
      <c r="I81" s="123">
        <v>55</v>
      </c>
      <c r="J81" s="123">
        <v>25</v>
      </c>
      <c r="K81" s="123">
        <v>2</v>
      </c>
      <c r="L81" s="123">
        <v>0</v>
      </c>
      <c r="M81" s="121">
        <v>20</v>
      </c>
    </row>
    <row r="82" spans="1:23" x14ac:dyDescent="0.25">
      <c r="A82" s="1" t="s">
        <v>88</v>
      </c>
      <c r="B82" s="122">
        <f t="shared" si="3"/>
        <v>890</v>
      </c>
      <c r="C82" s="124">
        <f t="shared" si="4"/>
        <v>366</v>
      </c>
      <c r="D82" s="125">
        <f t="shared" si="5"/>
        <v>320</v>
      </c>
      <c r="E82" s="123">
        <v>182</v>
      </c>
      <c r="F82" s="123">
        <v>146</v>
      </c>
      <c r="G82" s="123">
        <v>38</v>
      </c>
      <c r="H82" s="123">
        <v>157</v>
      </c>
      <c r="I82" s="123">
        <v>131</v>
      </c>
      <c r="J82" s="123">
        <v>29</v>
      </c>
      <c r="K82" s="123">
        <v>3</v>
      </c>
      <c r="L82" s="123">
        <v>0</v>
      </c>
      <c r="M82" s="121">
        <v>204</v>
      </c>
    </row>
    <row r="83" spans="1:23" x14ac:dyDescent="0.25">
      <c r="A83" s="1" t="s">
        <v>89</v>
      </c>
      <c r="B83" s="122">
        <f t="shared" si="3"/>
        <v>550</v>
      </c>
      <c r="C83" s="124">
        <f t="shared" si="4"/>
        <v>229</v>
      </c>
      <c r="D83" s="125">
        <f t="shared" si="5"/>
        <v>200</v>
      </c>
      <c r="E83" s="123">
        <v>145</v>
      </c>
      <c r="F83" s="123">
        <v>68</v>
      </c>
      <c r="G83" s="123">
        <v>16</v>
      </c>
      <c r="H83" s="123">
        <v>126</v>
      </c>
      <c r="I83" s="123">
        <v>63</v>
      </c>
      <c r="J83" s="123">
        <v>10</v>
      </c>
      <c r="K83" s="123">
        <v>1</v>
      </c>
      <c r="L83" s="123">
        <v>1</v>
      </c>
      <c r="M83" s="121">
        <v>120</v>
      </c>
    </row>
    <row r="84" spans="1:23" x14ac:dyDescent="0.25">
      <c r="A84" s="1" t="s">
        <v>90</v>
      </c>
      <c r="B84" s="122">
        <f t="shared" si="3"/>
        <v>840</v>
      </c>
      <c r="C84" s="124">
        <f t="shared" si="4"/>
        <v>330</v>
      </c>
      <c r="D84" s="125">
        <f t="shared" si="5"/>
        <v>298</v>
      </c>
      <c r="E84" s="123">
        <v>174</v>
      </c>
      <c r="F84" s="123">
        <v>123</v>
      </c>
      <c r="G84" s="123">
        <v>33</v>
      </c>
      <c r="H84" s="123">
        <v>150</v>
      </c>
      <c r="I84" s="123">
        <v>117</v>
      </c>
      <c r="J84" s="123">
        <v>29</v>
      </c>
      <c r="K84" s="123">
        <v>2</v>
      </c>
      <c r="L84" s="123">
        <v>3</v>
      </c>
      <c r="M84" s="121">
        <v>209</v>
      </c>
    </row>
    <row r="85" spans="1:23" x14ac:dyDescent="0.25">
      <c r="A85" s="1" t="s">
        <v>91</v>
      </c>
      <c r="B85" s="122">
        <f t="shared" si="3"/>
        <v>890</v>
      </c>
      <c r="C85" s="124">
        <f t="shared" si="4"/>
        <v>370</v>
      </c>
      <c r="D85" s="125">
        <f t="shared" si="5"/>
        <v>328</v>
      </c>
      <c r="E85" s="123">
        <v>220</v>
      </c>
      <c r="F85" s="123">
        <v>120</v>
      </c>
      <c r="G85" s="123">
        <v>30</v>
      </c>
      <c r="H85" s="123">
        <v>193</v>
      </c>
      <c r="I85" s="123">
        <v>112</v>
      </c>
      <c r="J85" s="123">
        <v>22</v>
      </c>
      <c r="K85" s="123">
        <v>1</v>
      </c>
      <c r="L85" s="123">
        <v>3</v>
      </c>
      <c r="M85" s="121">
        <v>189</v>
      </c>
    </row>
    <row r="86" spans="1:23" x14ac:dyDescent="0.25">
      <c r="A86" s="1" t="s">
        <v>92</v>
      </c>
      <c r="B86" s="122">
        <f t="shared" si="3"/>
        <v>688</v>
      </c>
      <c r="C86" s="124">
        <f t="shared" si="4"/>
        <v>276</v>
      </c>
      <c r="D86" s="125">
        <f t="shared" si="5"/>
        <v>245</v>
      </c>
      <c r="E86" s="123">
        <v>175</v>
      </c>
      <c r="F86" s="123">
        <v>81</v>
      </c>
      <c r="G86" s="123">
        <v>20</v>
      </c>
      <c r="H86" s="123">
        <v>143</v>
      </c>
      <c r="I86" s="123">
        <v>82</v>
      </c>
      <c r="J86" s="123">
        <v>17</v>
      </c>
      <c r="K86" s="123">
        <v>3</v>
      </c>
      <c r="L86" s="123">
        <v>0</v>
      </c>
      <c r="M86" s="121">
        <v>167</v>
      </c>
    </row>
    <row r="87" spans="1:23" x14ac:dyDescent="0.25">
      <c r="A87" s="1" t="s">
        <v>93</v>
      </c>
      <c r="B87" s="122">
        <f t="shared" si="3"/>
        <v>186</v>
      </c>
      <c r="C87" s="124">
        <f t="shared" si="4"/>
        <v>77</v>
      </c>
      <c r="D87" s="125">
        <f t="shared" si="5"/>
        <v>77</v>
      </c>
      <c r="E87" s="123">
        <v>36</v>
      </c>
      <c r="F87" s="123">
        <v>35</v>
      </c>
      <c r="G87" s="123">
        <v>6</v>
      </c>
      <c r="H87" s="123">
        <v>36</v>
      </c>
      <c r="I87" s="123">
        <v>32</v>
      </c>
      <c r="J87" s="123">
        <v>6</v>
      </c>
      <c r="K87" s="123">
        <v>3</v>
      </c>
      <c r="L87" s="123">
        <v>2</v>
      </c>
      <c r="M87" s="121">
        <v>30</v>
      </c>
    </row>
    <row r="88" spans="1:23" x14ac:dyDescent="0.25">
      <c r="A88" s="1" t="s">
        <v>94</v>
      </c>
      <c r="B88" s="122">
        <f t="shared" si="3"/>
        <v>564</v>
      </c>
      <c r="C88" s="124">
        <f t="shared" si="4"/>
        <v>242</v>
      </c>
      <c r="D88" s="125">
        <f t="shared" si="5"/>
        <v>217</v>
      </c>
      <c r="E88" s="123">
        <v>112</v>
      </c>
      <c r="F88" s="123">
        <v>94</v>
      </c>
      <c r="G88" s="123">
        <v>36</v>
      </c>
      <c r="H88" s="123">
        <v>91</v>
      </c>
      <c r="I88" s="123">
        <v>88</v>
      </c>
      <c r="J88" s="123">
        <v>36</v>
      </c>
      <c r="K88" s="123">
        <v>2</v>
      </c>
      <c r="L88" s="123">
        <v>2</v>
      </c>
      <c r="M88" s="121">
        <v>103</v>
      </c>
    </row>
    <row r="89" spans="1:23" x14ac:dyDescent="0.25">
      <c r="A89" s="1" t="s">
        <v>95</v>
      </c>
      <c r="B89" s="122">
        <f t="shared" si="3"/>
        <v>502</v>
      </c>
      <c r="C89" s="124">
        <f t="shared" si="4"/>
        <v>204</v>
      </c>
      <c r="D89" s="125">
        <f t="shared" si="5"/>
        <v>175</v>
      </c>
      <c r="E89" s="123">
        <v>87</v>
      </c>
      <c r="F89" s="123">
        <v>82</v>
      </c>
      <c r="G89" s="123">
        <v>35</v>
      </c>
      <c r="H89" s="123">
        <v>70</v>
      </c>
      <c r="I89" s="123">
        <v>71</v>
      </c>
      <c r="J89" s="123">
        <v>33</v>
      </c>
      <c r="K89" s="123">
        <v>1</v>
      </c>
      <c r="L89" s="123">
        <v>0</v>
      </c>
      <c r="M89" s="121">
        <v>123</v>
      </c>
    </row>
    <row r="90" spans="1:23" x14ac:dyDescent="0.25">
      <c r="A90" s="1" t="s">
        <v>96</v>
      </c>
      <c r="B90" s="122">
        <f t="shared" si="3"/>
        <v>430</v>
      </c>
      <c r="C90" s="124">
        <f t="shared" si="4"/>
        <v>182</v>
      </c>
      <c r="D90" s="125">
        <f t="shared" si="5"/>
        <v>151</v>
      </c>
      <c r="E90" s="123">
        <v>74</v>
      </c>
      <c r="F90" s="123">
        <v>86</v>
      </c>
      <c r="G90" s="123">
        <v>22</v>
      </c>
      <c r="H90" s="123">
        <v>53</v>
      </c>
      <c r="I90" s="123">
        <v>74</v>
      </c>
      <c r="J90" s="123">
        <v>21</v>
      </c>
      <c r="K90" s="123">
        <v>3</v>
      </c>
      <c r="L90" s="123">
        <v>0</v>
      </c>
      <c r="M90" s="121">
        <v>97</v>
      </c>
      <c r="P90" s="139"/>
      <c r="Q90" s="139"/>
      <c r="R90" s="139"/>
      <c r="S90" s="139"/>
      <c r="T90" s="139"/>
      <c r="U90" s="139"/>
      <c r="V90" s="139"/>
      <c r="W90" s="139"/>
    </row>
    <row r="91" spans="1:23" x14ac:dyDescent="0.25">
      <c r="A91" s="1" t="s">
        <v>97</v>
      </c>
      <c r="B91" s="122">
        <f t="shared" si="3"/>
        <v>402</v>
      </c>
      <c r="C91" s="124">
        <f t="shared" si="4"/>
        <v>166</v>
      </c>
      <c r="D91" s="125">
        <f t="shared" si="5"/>
        <v>142</v>
      </c>
      <c r="E91" s="123">
        <v>55</v>
      </c>
      <c r="F91" s="123">
        <v>82</v>
      </c>
      <c r="G91" s="123">
        <v>29</v>
      </c>
      <c r="H91" s="123">
        <v>41</v>
      </c>
      <c r="I91" s="123">
        <v>71</v>
      </c>
      <c r="J91" s="123">
        <v>28</v>
      </c>
      <c r="K91" s="123">
        <v>2</v>
      </c>
      <c r="L91" s="123">
        <v>0</v>
      </c>
      <c r="M91" s="121">
        <v>94</v>
      </c>
    </row>
    <row r="92" spans="1:23" x14ac:dyDescent="0.25">
      <c r="A92" s="1" t="s">
        <v>98</v>
      </c>
      <c r="B92" s="122">
        <f t="shared" si="3"/>
        <v>438</v>
      </c>
      <c r="C92" s="124">
        <f t="shared" si="4"/>
        <v>183</v>
      </c>
      <c r="D92" s="125">
        <f t="shared" si="5"/>
        <v>159</v>
      </c>
      <c r="E92" s="123">
        <v>95</v>
      </c>
      <c r="F92" s="123">
        <v>64</v>
      </c>
      <c r="G92" s="123">
        <v>24</v>
      </c>
      <c r="H92" s="123">
        <v>75</v>
      </c>
      <c r="I92" s="123">
        <v>61</v>
      </c>
      <c r="J92" s="123">
        <v>21</v>
      </c>
      <c r="K92" s="123">
        <v>2</v>
      </c>
      <c r="L92" s="123">
        <v>0</v>
      </c>
      <c r="M92" s="121">
        <v>96</v>
      </c>
    </row>
    <row r="93" spans="1:23" x14ac:dyDescent="0.25">
      <c r="A93" s="1" t="s">
        <v>99</v>
      </c>
      <c r="B93" s="122">
        <f t="shared" si="3"/>
        <v>504</v>
      </c>
      <c r="C93" s="124">
        <f t="shared" si="4"/>
        <v>209</v>
      </c>
      <c r="D93" s="125">
        <f t="shared" si="5"/>
        <v>195</v>
      </c>
      <c r="E93" s="123">
        <v>103</v>
      </c>
      <c r="F93" s="123">
        <v>74</v>
      </c>
      <c r="G93" s="123">
        <v>32</v>
      </c>
      <c r="H93" s="123">
        <v>90</v>
      </c>
      <c r="I93" s="123">
        <v>75</v>
      </c>
      <c r="J93" s="123">
        <v>24</v>
      </c>
      <c r="K93" s="123">
        <v>6</v>
      </c>
      <c r="L93" s="123">
        <v>2</v>
      </c>
      <c r="M93" s="121">
        <v>98</v>
      </c>
    </row>
    <row r="94" spans="1:23" x14ac:dyDescent="0.25">
      <c r="A94" s="1" t="s">
        <v>100</v>
      </c>
      <c r="B94" s="122">
        <f t="shared" si="3"/>
        <v>570</v>
      </c>
      <c r="C94" s="124">
        <f t="shared" si="4"/>
        <v>224</v>
      </c>
      <c r="D94" s="125">
        <f t="shared" si="5"/>
        <v>209</v>
      </c>
      <c r="E94" s="123">
        <v>118</v>
      </c>
      <c r="F94" s="123">
        <v>81</v>
      </c>
      <c r="G94" s="123">
        <v>25</v>
      </c>
      <c r="H94" s="123">
        <v>105</v>
      </c>
      <c r="I94" s="123">
        <v>78</v>
      </c>
      <c r="J94" s="123">
        <v>26</v>
      </c>
      <c r="K94" s="123">
        <v>0</v>
      </c>
      <c r="L94" s="123">
        <v>0</v>
      </c>
      <c r="M94" s="121">
        <v>137</v>
      </c>
    </row>
    <row r="95" spans="1:23" x14ac:dyDescent="0.25">
      <c r="A95" s="1" t="s">
        <v>101</v>
      </c>
      <c r="B95" s="122">
        <f t="shared" si="3"/>
        <v>486</v>
      </c>
      <c r="C95" s="124">
        <f t="shared" si="4"/>
        <v>203</v>
      </c>
      <c r="D95" s="125">
        <f t="shared" si="5"/>
        <v>179</v>
      </c>
      <c r="E95" s="123">
        <v>93</v>
      </c>
      <c r="F95" s="123">
        <v>76</v>
      </c>
      <c r="G95" s="123">
        <v>34</v>
      </c>
      <c r="H95" s="123">
        <v>77</v>
      </c>
      <c r="I95" s="123">
        <v>65</v>
      </c>
      <c r="J95" s="123">
        <v>35</v>
      </c>
      <c r="K95" s="123">
        <v>2</v>
      </c>
      <c r="L95" s="123">
        <v>1</v>
      </c>
      <c r="M95" s="121">
        <v>103</v>
      </c>
    </row>
    <row r="96" spans="1:23" x14ac:dyDescent="0.25">
      <c r="A96" s="1" t="s">
        <v>102</v>
      </c>
      <c r="B96" s="122">
        <f t="shared" si="3"/>
        <v>856</v>
      </c>
      <c r="C96" s="124">
        <f t="shared" si="4"/>
        <v>337</v>
      </c>
      <c r="D96" s="125">
        <f t="shared" si="5"/>
        <v>296</v>
      </c>
      <c r="E96" s="123">
        <v>150</v>
      </c>
      <c r="F96" s="123">
        <v>149</v>
      </c>
      <c r="G96" s="123">
        <v>38</v>
      </c>
      <c r="H96" s="123">
        <v>124</v>
      </c>
      <c r="I96" s="123">
        <v>132</v>
      </c>
      <c r="J96" s="123">
        <v>36</v>
      </c>
      <c r="K96" s="123">
        <v>4</v>
      </c>
      <c r="L96" s="123">
        <v>1</v>
      </c>
      <c r="M96" s="121">
        <v>222</v>
      </c>
    </row>
    <row r="97" spans="1:13" x14ac:dyDescent="0.25">
      <c r="A97" s="1" t="s">
        <v>103</v>
      </c>
      <c r="B97" s="122">
        <f t="shared" si="3"/>
        <v>248</v>
      </c>
      <c r="C97" s="124">
        <f t="shared" si="4"/>
        <v>102</v>
      </c>
      <c r="D97" s="125">
        <f t="shared" si="5"/>
        <v>100</v>
      </c>
      <c r="E97" s="123">
        <v>17</v>
      </c>
      <c r="F97" s="123">
        <v>71</v>
      </c>
      <c r="G97" s="123">
        <v>14</v>
      </c>
      <c r="H97" s="123">
        <v>16</v>
      </c>
      <c r="I97" s="123">
        <v>68</v>
      </c>
      <c r="J97" s="123">
        <v>15</v>
      </c>
      <c r="K97" s="123">
        <v>1</v>
      </c>
      <c r="L97" s="123">
        <v>0</v>
      </c>
      <c r="M97" s="121">
        <v>46</v>
      </c>
    </row>
    <row r="98" spans="1:13" x14ac:dyDescent="0.25">
      <c r="A98" s="1" t="s">
        <v>104</v>
      </c>
      <c r="B98" s="122">
        <f t="shared" si="3"/>
        <v>350</v>
      </c>
      <c r="C98" s="124">
        <f t="shared" si="4"/>
        <v>147</v>
      </c>
      <c r="D98" s="125">
        <f t="shared" si="5"/>
        <v>136</v>
      </c>
      <c r="E98" s="123">
        <v>40</v>
      </c>
      <c r="F98" s="123">
        <v>79</v>
      </c>
      <c r="G98" s="123">
        <v>28</v>
      </c>
      <c r="H98" s="123">
        <v>35</v>
      </c>
      <c r="I98" s="123">
        <v>71</v>
      </c>
      <c r="J98" s="123">
        <v>28</v>
      </c>
      <c r="K98" s="123">
        <v>2</v>
      </c>
      <c r="L98" s="123">
        <v>1</v>
      </c>
      <c r="M98" s="121">
        <v>66</v>
      </c>
    </row>
    <row r="99" spans="1:13" x14ac:dyDescent="0.25">
      <c r="A99" s="1" t="s">
        <v>105</v>
      </c>
      <c r="B99" s="122">
        <f t="shared" si="3"/>
        <v>338</v>
      </c>
      <c r="C99" s="124">
        <f t="shared" si="4"/>
        <v>147</v>
      </c>
      <c r="D99" s="125">
        <f t="shared" si="5"/>
        <v>135</v>
      </c>
      <c r="E99" s="123">
        <v>61</v>
      </c>
      <c r="F99" s="123">
        <v>68</v>
      </c>
      <c r="G99" s="123">
        <v>18</v>
      </c>
      <c r="H99" s="123">
        <v>47</v>
      </c>
      <c r="I99" s="123">
        <v>68</v>
      </c>
      <c r="J99" s="123">
        <v>17</v>
      </c>
      <c r="K99" s="123">
        <v>3</v>
      </c>
      <c r="L99" s="123">
        <v>0</v>
      </c>
      <c r="M99" s="121">
        <v>56</v>
      </c>
    </row>
    <row r="100" spans="1:13" x14ac:dyDescent="0.25">
      <c r="A100" s="1" t="s">
        <v>106</v>
      </c>
      <c r="B100" s="122">
        <f t="shared" si="3"/>
        <v>614</v>
      </c>
      <c r="C100" s="124">
        <f t="shared" si="4"/>
        <v>263</v>
      </c>
      <c r="D100" s="125">
        <f t="shared" si="5"/>
        <v>226</v>
      </c>
      <c r="E100" s="123">
        <v>133</v>
      </c>
      <c r="F100" s="123">
        <v>104</v>
      </c>
      <c r="G100" s="123">
        <v>26</v>
      </c>
      <c r="H100" s="123">
        <v>112</v>
      </c>
      <c r="I100" s="123">
        <v>94</v>
      </c>
      <c r="J100" s="123">
        <v>19</v>
      </c>
      <c r="K100" s="123">
        <v>1</v>
      </c>
      <c r="L100" s="123">
        <v>0</v>
      </c>
      <c r="M100" s="121">
        <v>125</v>
      </c>
    </row>
    <row r="101" spans="1:13" x14ac:dyDescent="0.25">
      <c r="A101" s="1" t="s">
        <v>107</v>
      </c>
      <c r="B101" s="122">
        <f t="shared" si="3"/>
        <v>936</v>
      </c>
      <c r="C101" s="124">
        <f t="shared" si="4"/>
        <v>393</v>
      </c>
      <c r="D101" s="125">
        <f t="shared" si="5"/>
        <v>359</v>
      </c>
      <c r="E101" s="123">
        <v>174</v>
      </c>
      <c r="F101" s="123">
        <v>174</v>
      </c>
      <c r="G101" s="123">
        <v>45</v>
      </c>
      <c r="H101" s="123">
        <v>147</v>
      </c>
      <c r="I101" s="123">
        <v>165</v>
      </c>
      <c r="J101" s="123">
        <v>41</v>
      </c>
      <c r="K101" s="123">
        <v>6</v>
      </c>
      <c r="L101" s="123">
        <v>0</v>
      </c>
      <c r="M101" s="121">
        <v>184</v>
      </c>
    </row>
    <row r="102" spans="1:13" x14ac:dyDescent="0.25">
      <c r="A102" s="1" t="s">
        <v>108</v>
      </c>
      <c r="B102" s="122">
        <f t="shared" si="3"/>
        <v>810</v>
      </c>
      <c r="C102" s="124">
        <f t="shared" si="4"/>
        <v>345</v>
      </c>
      <c r="D102" s="125">
        <f t="shared" si="5"/>
        <v>294</v>
      </c>
      <c r="E102" s="123">
        <v>143</v>
      </c>
      <c r="F102" s="123">
        <v>156</v>
      </c>
      <c r="G102" s="123">
        <v>46</v>
      </c>
      <c r="H102" s="123">
        <v>115</v>
      </c>
      <c r="I102" s="123">
        <v>135</v>
      </c>
      <c r="J102" s="123">
        <v>41</v>
      </c>
      <c r="K102" s="123">
        <v>3</v>
      </c>
      <c r="L102" s="123">
        <v>0</v>
      </c>
      <c r="M102" s="121">
        <v>171</v>
      </c>
    </row>
    <row r="103" spans="1:13" x14ac:dyDescent="0.25">
      <c r="A103" s="1" t="s">
        <v>109</v>
      </c>
      <c r="B103" s="122">
        <f t="shared" si="3"/>
        <v>880</v>
      </c>
      <c r="C103" s="124">
        <f t="shared" si="4"/>
        <v>346</v>
      </c>
      <c r="D103" s="125">
        <f t="shared" si="5"/>
        <v>306</v>
      </c>
      <c r="E103" s="123">
        <v>139</v>
      </c>
      <c r="F103" s="123">
        <v>166</v>
      </c>
      <c r="G103" s="123">
        <v>41</v>
      </c>
      <c r="H103" s="123">
        <v>106</v>
      </c>
      <c r="I103" s="123">
        <v>153</v>
      </c>
      <c r="J103" s="123">
        <v>42</v>
      </c>
      <c r="K103" s="123">
        <v>5</v>
      </c>
      <c r="L103" s="123">
        <v>0</v>
      </c>
      <c r="M103" s="121">
        <v>228</v>
      </c>
    </row>
    <row r="104" spans="1:13" x14ac:dyDescent="0.25">
      <c r="A104" s="2" t="s">
        <v>110</v>
      </c>
      <c r="B104" s="126">
        <f>SUM(B3:B103)</f>
        <v>39898</v>
      </c>
      <c r="C104" s="126">
        <f t="shared" ref="C104:M104" si="6">SUM(C3:C103)</f>
        <v>16591</v>
      </c>
      <c r="D104" s="126">
        <f t="shared" si="6"/>
        <v>14888</v>
      </c>
      <c r="E104" s="126">
        <f t="shared" si="6"/>
        <v>7691</v>
      </c>
      <c r="F104" s="126">
        <f t="shared" si="6"/>
        <v>6931</v>
      </c>
      <c r="G104" s="126">
        <f t="shared" si="6"/>
        <v>1969</v>
      </c>
      <c r="H104" s="126">
        <f t="shared" si="6"/>
        <v>6438</v>
      </c>
      <c r="I104" s="126">
        <f t="shared" si="6"/>
        <v>6461</v>
      </c>
      <c r="J104" s="126">
        <f t="shared" si="6"/>
        <v>1805</v>
      </c>
      <c r="K104" s="126">
        <f t="shared" si="6"/>
        <v>184</v>
      </c>
      <c r="L104" s="126">
        <f t="shared" si="6"/>
        <v>70</v>
      </c>
      <c r="M104" s="126">
        <f t="shared" si="6"/>
        <v>8349</v>
      </c>
    </row>
    <row r="105" spans="1:13" x14ac:dyDescent="0.25">
      <c r="H105" s="119"/>
    </row>
    <row r="106" spans="1:13" x14ac:dyDescent="0.25">
      <c r="D106" s="139"/>
      <c r="E106" s="139"/>
      <c r="F106" s="139"/>
      <c r="G106" s="139"/>
      <c r="H106" s="139"/>
      <c r="I106" s="139"/>
      <c r="J106" s="139"/>
      <c r="K106" s="139"/>
      <c r="L106" s="139"/>
    </row>
  </sheetData>
  <pageMargins left="0.7" right="0" top="0.75" bottom="0.75" header="0.3" footer="0.3"/>
  <pageSetup paperSize="5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County Legislature</vt:lpstr>
      <vt:lpstr>Dunkirk City</vt:lpstr>
      <vt:lpstr>Jamestown City</vt:lpstr>
      <vt:lpstr>Towns</vt:lpstr>
      <vt:lpstr>Villages</vt:lpstr>
      <vt:lpstr>County Judge</vt:lpstr>
      <vt:lpstr>8th Judicial </vt:lpstr>
    </vt:vector>
  </TitlesOfParts>
  <Company>Chautauqua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Nacole</dc:creator>
  <cp:lastModifiedBy>Babcock, Chelsea</cp:lastModifiedBy>
  <cp:lastPrinted>2015-11-23T20:51:36Z</cp:lastPrinted>
  <dcterms:created xsi:type="dcterms:W3CDTF">2015-10-12T15:07:09Z</dcterms:created>
  <dcterms:modified xsi:type="dcterms:W3CDTF">2019-09-09T20:22:19Z</dcterms:modified>
</cp:coreProperties>
</file>